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showInkAnnotation="0" codeName="ThisWorkbook" defaultThemeVersion="124226"/>
  <mc:AlternateContent xmlns:mc="http://schemas.openxmlformats.org/markup-compatibility/2006">
    <mc:Choice Requires="x15">
      <x15ac:absPath xmlns:x15ac="http://schemas.microsoft.com/office/spreadsheetml/2010/11/ac" url="C:\Users\cmorenol\Documents\SDO\Planes SDO\Plan Sectorial\"/>
    </mc:Choice>
  </mc:AlternateContent>
  <bookViews>
    <workbookView xWindow="0" yWindow="0" windowWidth="28800" windowHeight="12225" tabRatio="823" firstSheet="1" activeTab="5"/>
  </bookViews>
  <sheets>
    <sheet name="TALENTO HUMANO" sheetId="11" r:id="rId1"/>
    <sheet name="DIRECCIONAMIENTO ESTRATEGICO" sheetId="9"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calcPr calcId="171027"/>
  <fileRecoveryPr autoRecover="0"/>
</workbook>
</file>

<file path=xl/calcChain.xml><?xml version="1.0" encoding="utf-8"?>
<calcChain xmlns="http://schemas.openxmlformats.org/spreadsheetml/2006/main">
  <c r="N122" i="9" l="1"/>
  <c r="N115" i="9" l="1"/>
  <c r="N114" i="9"/>
  <c r="N113" i="9"/>
  <c r="N112" i="9"/>
  <c r="N110" i="9"/>
  <c r="N105" i="9"/>
  <c r="N101" i="9"/>
  <c r="N97" i="9"/>
  <c r="N94" i="9"/>
  <c r="N92" i="9"/>
  <c r="N91" i="9"/>
  <c r="N88" i="9"/>
  <c r="N87" i="9"/>
  <c r="N83" i="9"/>
  <c r="D267" i="9" l="1"/>
  <c r="D175" i="9"/>
  <c r="D245" i="9" l="1"/>
  <c r="D238" i="9"/>
  <c r="D196" i="9"/>
  <c r="D183" i="9"/>
  <c r="D150" i="9"/>
  <c r="D139" i="9"/>
  <c r="D129" i="9"/>
  <c r="D116" i="9"/>
  <c r="D77" i="9"/>
  <c r="D15" i="9" l="1"/>
</calcChain>
</file>

<file path=xl/sharedStrings.xml><?xml version="1.0" encoding="utf-8"?>
<sst xmlns="http://schemas.openxmlformats.org/spreadsheetml/2006/main" count="1721" uniqueCount="742">
  <si>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</si>
  <si>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</si>
  <si>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</si>
  <si>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</si>
  <si>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</si>
  <si>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</si>
  <si>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</si>
  <si>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</si>
  <si>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</si>
  <si>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</si>
  <si>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</si>
  <si>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</si>
  <si>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</si>
  <si>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</si>
  <si>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</si>
  <si>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</si>
  <si>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</si>
  <si>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</si>
  <si>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</si>
  <si>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</si>
  <si>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</si>
  <si>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</si>
  <si>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</si>
  <si>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</si>
  <si>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</si>
  <si>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</si>
  <si>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</si>
  <si>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</si>
  <si>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</si>
  <si>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</si>
  <si>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</si>
  <si>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</si>
  <si>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</si>
  <si>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</si>
  <si>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</si>
  <si>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</si>
  <si>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</si>
  <si>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</si>
  <si>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</si>
  <si>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</si>
  <si>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</si>
  <si>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</si>
  <si>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</si>
  <si>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</si>
  <si>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</si>
  <si>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</si>
  <si>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</si>
  <si>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</si>
  <si>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</si>
  <si>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</si>
  <si>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</si>
  <si>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</si>
  <si>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</si>
  <si>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</si>
  <si>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</si>
  <si>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</si>
  <si>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</si>
  <si>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</si>
  <si>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</si>
  <si>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</si>
  <si>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</si>
  <si>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</si>
  <si>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</si>
  <si>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</si>
  <si>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</si>
  <si>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</si>
  <si>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</si>
  <si>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</si>
  <si>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</si>
  <si>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</si>
  <si>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</si>
  <si>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</si>
  <si>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</si>
  <si>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</si>
  <si>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</si>
  <si>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</si>
  <si>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</si>
  <si>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</si>
  <si>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</si>
  <si>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</si>
  <si>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</si>
  <si>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</si>
  <si>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</si>
  <si>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</si>
  <si>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</si>
  <si>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</si>
  <si>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</si>
  <si>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</si>
  <si>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</si>
  <si>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</si>
  <si>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</si>
  <si>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</si>
  <si>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</si>
  <si>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</si>
  <si>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</si>
  <si>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</si>
  <si>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</si>
  <si>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</si>
  <si>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Formular y desarrollar el Programa Anual de Auditoria para evaluar la gestión institucional.</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</si>
  <si>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</si>
  <si>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</si>
  <si>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</si>
  <si>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</si>
  <si>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</si>
  <si>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</si>
  <si>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</si>
  <si>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</si>
  <si>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</si>
  <si>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</si>
  <si>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</si>
  <si>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</si>
  <si>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</si>
  <si>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</si>
  <si>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</si>
  <si>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</si>
  <si>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</si>
  <si>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</si>
  <si>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</si>
  <si>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</si>
  <si>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</si>
  <si>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</si>
  <si>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</si>
  <si>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</si>
  <si>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</si>
  <si>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Realizar la ejecución presupuestal de la entidad realizando los ajustes a los que haya lugar.</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</si>
  <si>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</si>
  <si>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</si>
  <si>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</si>
  <si>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</si>
  <si>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</si>
  <si>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</si>
  <si>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</si>
  <si>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</si>
  <si>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</si>
  <si>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</si>
  <si>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</si>
  <si>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</si>
  <si>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</si>
  <si>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</si>
  <si>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</si>
  <si>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</si>
  <si>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</si>
  <si>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</si>
  <si>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</si>
  <si>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</si>
  <si>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</si>
  <si>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</si>
  <si>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</si>
  <si>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</si>
  <si>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</si>
  <si>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</si>
  <si>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</si>
  <si>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</si>
  <si>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</si>
  <si>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</si>
  <si>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definición y ejecución plan de trabajo</t>
  </si>
  <si>
    <t xml:space="preserve">Cumplimiento Plan Estrategico TH </t>
  </si>
  <si>
    <t>01/0172018</t>
  </si>
  <si>
    <t xml:space="preserve">30/032018 </t>
  </si>
  <si>
    <t xml:space="preserve">Poblacion Caracterizada </t>
  </si>
  <si>
    <t>100 % Población Caracterizada</t>
  </si>
  <si>
    <t xml:space="preserve">
Realizado el diagnostico de la población al 100% </t>
  </si>
  <si>
    <t xml:space="preserve">Implementación SG- SST </t>
  </si>
  <si>
    <t xml:space="preserve">Fortalecimiento y desarrollo del Talento Humano </t>
  </si>
  <si>
    <t xml:space="preserve">Cumplimiento plan Ambiente y Cultura  Laboral </t>
  </si>
  <si>
    <t xml:space="preserve">Cumplimiento  Plan Implementación Código de Integridad </t>
  </si>
  <si>
    <t>Númerico</t>
  </si>
  <si>
    <t>Programa Anual de Auditoría</t>
  </si>
  <si>
    <t xml:space="preserve">Plan de Mejoramiento </t>
  </si>
  <si>
    <t>Cumplimiento plan de trabajo de Vinculación, Desarrollo Y Crecimiento Y Desvinculación   Laboral</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</si>
  <si>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</si>
  <si>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</si>
  <si>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</si>
  <si>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</si>
  <si>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</si>
  <si>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</si>
  <si>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</si>
  <si>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</si>
  <si>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</si>
  <si>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</si>
  <si>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</si>
  <si>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</si>
  <si>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</si>
  <si>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</si>
  <si>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</si>
  <si>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</si>
  <si>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</si>
  <si>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</si>
  <si>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</si>
  <si>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</si>
  <si>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</si>
  <si>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</si>
  <si>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</si>
  <si>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</si>
  <si>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</si>
  <si>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</si>
  <si>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</si>
  <si>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</si>
  <si>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</si>
  <si>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</si>
  <si>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</si>
  <si>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</si>
  <si>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</si>
  <si>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</si>
  <si>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</si>
  <si>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</si>
  <si>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</si>
  <si>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</si>
  <si>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</si>
  <si>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</si>
  <si>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</si>
  <si>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</si>
  <si>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</si>
  <si>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</si>
  <si>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</si>
  <si>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</si>
  <si>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</si>
  <si>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</si>
  <si>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</si>
  <si>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</si>
  <si>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</si>
  <si>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</si>
  <si>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</si>
  <si>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</si>
  <si>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</si>
  <si>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</si>
  <si>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</si>
  <si>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</si>
  <si>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</si>
  <si>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</si>
  <si>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</si>
  <si>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</si>
  <si>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</si>
  <si>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</si>
  <si>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</si>
  <si>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</si>
  <si>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</si>
  <si>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</si>
  <si>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</si>
  <si>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</si>
  <si>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</si>
  <si>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</si>
  <si>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</si>
  <si>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</si>
  <si>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</si>
  <si>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</si>
  <si>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</si>
  <si>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</si>
  <si>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</si>
  <si>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</si>
  <si>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</si>
  <si>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</si>
  <si>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</si>
  <si>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</si>
  <si>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</si>
  <si>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</si>
  <si>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</si>
  <si>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</si>
  <si>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</si>
  <si>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</si>
  <si>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</si>
  <si>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</si>
  <si>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</si>
  <si>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</si>
  <si>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</si>
  <si>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</si>
  <si>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</si>
  <si>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</si>
  <si>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</si>
  <si>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</si>
  <si>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</si>
  <si>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</si>
  <si>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</si>
  <si>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</si>
  <si>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</si>
  <si>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</si>
  <si>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</si>
  <si>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</si>
  <si>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</si>
  <si>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</si>
  <si>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</si>
  <si>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</si>
  <si>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</si>
  <si>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</si>
  <si>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</si>
  <si>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</si>
  <si>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</si>
  <si>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</si>
  <si>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</si>
  <si>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</si>
  <si>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</si>
  <si>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</si>
  <si>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</si>
  <si>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</si>
  <si>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</si>
  <si>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</si>
  <si>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</si>
  <si>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</si>
  <si>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</si>
  <si>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</si>
  <si>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</si>
  <si>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</si>
  <si>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</si>
  <si>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</si>
  <si>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</si>
  <si>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</si>
  <si>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</si>
  <si>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</si>
  <si>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</si>
  <si>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</si>
  <si>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</si>
  <si>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</si>
  <si>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</si>
  <si>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</si>
  <si>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</si>
  <si>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</si>
  <si>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</si>
  <si>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</si>
  <si>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</si>
  <si>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</si>
  <si>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</si>
  <si>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</si>
  <si>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</si>
  <si>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</si>
  <si>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</si>
  <si>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</si>
  <si>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</si>
  <si>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</si>
  <si>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</si>
  <si>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</si>
  <si>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</si>
  <si>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</si>
  <si>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</si>
  <si>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</si>
  <si>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</si>
  <si>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</si>
  <si>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</si>
  <si>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</si>
  <si>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</si>
  <si>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</si>
  <si>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</si>
  <si>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</si>
  <si>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</si>
  <si>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</si>
  <si>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</si>
  <si>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</si>
  <si>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</si>
  <si>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</si>
  <si>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</si>
  <si>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</si>
  <si>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</si>
  <si>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</si>
  <si>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</si>
  <si>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</si>
  <si>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</si>
  <si>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</si>
  <si>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</si>
  <si>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</si>
  <si>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</si>
  <si>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</si>
  <si>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</si>
  <si>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</si>
  <si>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</si>
  <si>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</si>
  <si>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</si>
  <si>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</si>
  <si>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</si>
  <si>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</si>
  <si>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</si>
  <si>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</si>
  <si>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</si>
  <si>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</si>
  <si>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</si>
  <si>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</si>
  <si>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</si>
  <si>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</si>
  <si>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</si>
  <si>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</si>
  <si>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</si>
  <si>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</si>
  <si>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</si>
  <si>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</si>
  <si>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</si>
  <si>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</si>
  <si>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</si>
  <si>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</si>
  <si>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</si>
  <si>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</si>
  <si>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</si>
  <si>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</si>
  <si>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</si>
  <si>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</si>
  <si>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</si>
  <si>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</si>
  <si>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</si>
  <si>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</si>
  <si>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</si>
  <si>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</si>
  <si>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</si>
  <si>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</si>
  <si>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</si>
  <si>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</si>
  <si>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</si>
  <si>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</si>
  <si>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</si>
  <si>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</si>
  <si>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</si>
  <si>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</si>
  <si>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</si>
  <si>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</si>
  <si>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</si>
  <si>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</si>
  <si>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</si>
  <si>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</si>
  <si>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</si>
  <si>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</si>
  <si>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</si>
  <si>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</si>
  <si>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</si>
  <si>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</si>
  <si>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</si>
  <si>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</si>
  <si>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</si>
  <si>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</si>
  <si>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</si>
  <si>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</si>
  <si>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</si>
  <si>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</si>
  <si>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</si>
  <si>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</si>
  <si>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</si>
  <si>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</si>
  <si>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</si>
  <si>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</si>
  <si>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</si>
  <si>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</si>
  <si>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</si>
  <si>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</si>
  <si>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</si>
  <si>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</si>
  <si>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</si>
  <si>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</si>
  <si>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</si>
  <si>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</si>
  <si>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</si>
  <si>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</si>
  <si>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</si>
  <si>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</si>
  <si>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</si>
  <si>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</si>
  <si>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</si>
  <si>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</si>
  <si>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</si>
  <si>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</si>
  <si>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</si>
  <si>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</si>
  <si>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</si>
  <si>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</si>
  <si>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</si>
  <si>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</si>
  <si>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</si>
  <si>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</si>
  <si>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</si>
  <si>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</si>
  <si>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</si>
  <si>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</si>
  <si>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</si>
  <si>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</si>
  <si>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</si>
  <si>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</si>
  <si>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</si>
  <si>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</si>
  <si>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</si>
  <si>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</si>
  <si>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</si>
  <si>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</si>
  <si>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</si>
  <si>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</si>
  <si>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</si>
  <si>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</si>
  <si>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</si>
  <si>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</si>
  <si>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</si>
  <si>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</si>
  <si>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</si>
  <si>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</si>
  <si>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</si>
  <si>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</si>
  <si>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</si>
  <si>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</si>
  <si>
    <t>Ejecución Actividades</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</si>
  <si>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</si>
  <si>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</si>
  <si>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</si>
  <si>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</si>
  <si>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</si>
  <si>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</si>
  <si>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</si>
  <si>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</si>
  <si>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</si>
  <si>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</si>
  <si>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</si>
  <si>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</si>
  <si>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</si>
  <si>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</si>
  <si>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</si>
  <si>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</si>
  <si>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</si>
  <si>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</si>
  <si>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</si>
  <si>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</si>
  <si>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</si>
  <si>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</si>
  <si>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</si>
  <si>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</si>
  <si>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</si>
  <si>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</si>
  <si>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</si>
  <si>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</si>
  <si>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</si>
  <si>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</si>
  <si>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</si>
  <si>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</si>
  <si>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</si>
  <si>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</si>
  <si>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</si>
  <si>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</si>
  <si>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</si>
  <si>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</si>
  <si>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</si>
  <si>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</si>
  <si>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</si>
  <si>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</si>
  <si>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1. Se conformó el equipo de facilitadores de 69 SE. 2. Se cuenta con 64 SE confirmadas de 95 para participar en la ruta de acompañamiento 2018. 3. Se realizó el diseño base del ciclo IV para realizar los protocolos de acompañamiento de secretarías de educación focalizadas y generales.</t>
  </si>
  <si>
    <t>En febrero 243 FNE hacen parte de la estrategia del programa. Por otra parte, la CUN, con quien el MEN suscribió el convenio 1467 de 2017, ha reportado inconvenientes con el proceso de reclutamiento debido a alertas migratorias y alertas de seguridad en algunas regiones de Colombia</t>
  </si>
  <si>
    <t>A marzo se presenta un avance de 199 aulas</t>
  </si>
  <si>
    <t>A marzo se presenta un avance de 259 aulas</t>
  </si>
  <si>
    <t>Corresponde a la formación centralizada a 97 formadores del  programa para Ciclo 1 y a  la de formación descentralizada a tutores de zona 5 en Neiva, Moniquirá y Barrancabermeja. Masivamente, el resto de tutores del país se formará las semanas del 05 al 09 y 12 a 16 de marzo de 2018. </t>
  </si>
  <si>
    <t>Se hará el primer reporte una vez se tenga el consolidado raciones contratadas del primer semestre de 2018</t>
  </si>
  <si>
    <t>Con la Administración Temporal de La Guajira se han articulada acciones y elaborados informes de ejecución de los diferentes proyectos. Se han identificado necesidades de apoyo y alertas importantes relacionadas con la situación de la Guajira y sus 4 ETC (La Guajira, Riohacha, Uribia y Maicao) en todo lo necesario para el inicio de la prestación del servicio educativo: transporte escolar, alimentación escolar y concertación con comunidades indígenas. Se apoyó a la AT en materia de gestión.
Se elaboró propuesta de respuesta respecto a la posición que asumirá el MEN en lo concerniente a las solicitudes de los delegados Wayuú en el marco del CONPES de La Guajira. Se representó al MEN en la mesa técnica del CONPES con comisionados Wayuú. Se expusieron las propuestas del MEN y se actualizó la matriz con la información del MEN ante DNP.
Para el Choco de dio asistencia técnica centrada en proporcionar apoyo al proceso de concertación para la contratación de la educación para las comunidades indígenas en el departamento; a su vez, se realizó revisión del avance en el proceso de alistamiento de la SE para el inicio del calendario escolar en los establecimientos educativos del departamento. Se acompañó en el proceso de concertación y contratación del servicio educativo indígena, logrando que la SE llegará a acuerdos con los operadores indígenas y se firmarán los correspondientes contratos de prestación del servicio educativo en el departamento.
Se realizó el primer encuentro de secretarios de educación los días 15 y 16 de marzo.
Se presto asistencia técnica en: 
SE Dosquebradas, Sahagún y Buenaventura en cuanto a los temas de recursos, planeación y planta.
SE Duitama, Arauca Santa Marta, Facatativá y Chocó en el tema de inspección y vigilancia y estructura organizacional; 
SE a la Gobernación del Chocó, en el proceso de transición administrativa, componentes: cobertura, financiera y calidad.
SE de la Guajira , en cuanto a la organización del sistema de archiv</t>
  </si>
  <si>
    <t>"1- Taller ""Caminos hacia la lectura y la escritura" a las SE Santa María de La Antigua y San Francisco de Asís del municipio de Apartadó, Antioquia. 75 participantes2- Encuentro de formación de PBE con tutores de la Fundación Global Humanitaria"</t>
  </si>
  <si>
    <t>El 01 de febrero se sostuvo reunión con los miembros sindicales Usdidoc, Sindodic, Sintrenal Utradec -CGT, en el marco de la mesa de trabajo para la formulación de los lineamientos de política de bienestar laboral.
Coordinación del desarrollo de la fase zonal de los juegos del magisterio colombiano en la ciudad de Pasto.
El día 09 de marzo de 2018, se llevó a cabo reunión con la mesa en donde se definió el instrumento de encuesta que se aplicará a docentes, directivos docentes y administrativos de las instituciones educativas oficiales con el fin de establecer las necesidades de bienestar laboral. Adicionalmente en esa sesión también se definió la estructura del documento de política.
Del 01 al 04 de marzo se llevó a cabo la fase zonal en la ciudad de Pasto contando con la participación de 380 directivos docentes, docentes y administrativos deportistas de las entidades territoriales de Cauca, Choco, Nariño y Valle.</t>
  </si>
  <si>
    <t>Durante este mes, se contempló el 100% de entrega de libros de trabajo en inglés de la serie Way to GO! a grados 6, 7 y 8. Es decir se entregaron 201.626 libros a 370 establecimientos educativos focalizados por el programa Colombia Bilingüe.</t>
  </si>
  <si>
    <t>Se remitieron a Innovación las preguntas para el cargue en la plataforma para la primera aplicación de Supérate con el Saber. Por lo cual se inicio el proceso de diagramación y maquetación para el ambiente virtual</t>
  </si>
  <si>
    <t>1 - Taller de activación dirigido a estudiantes de las sedes educativas Santa María de La Antigua y San Francisco de Asís del municipio de Apartadó, Antioquia.</t>
  </si>
  <si>
    <t>'Durante el mes de febrero el equipo organizador del FEN 2018 adelanto actividades de alistamiento relacionadas con el evento</t>
  </si>
  <si>
    <t>Correponde al acompañamiento a docentes y DD para el ciclo de apertura de la ruta de formación y acompañamiento. El énfasis en docentes de transición, 3 y 5 y  acompañamiento al docente para familiarizarlo con los instrumentos de caracterización del nivel de fluidez</t>
  </si>
  <si>
    <t>En realización de gestiones, revisión, estructuración y diseño para la el inicio de la oferta de cursos.</t>
  </si>
  <si>
    <t>Se trabajó en el desarrollo de los contenidos para los materiales Dia E - Dia E Familia, se definió la versión definitiva del diseño de la caja de materiales Día E - Día E Familia así como el diseño el taller Día E, se avanza en la contratación de impresión y distribución de materiales.
Se aprobó versión final de la diagramación del taller Día E Familia; se adjudicó la firma Legislación económica para impresión y la firma Portes de Colombia para Distribución, el ISCE está en construcción.</t>
  </si>
  <si>
    <t>En el mes de marzo se realizaron 82 asistencias técnicas (AT) de manera presencial; las cuales se encuentran distribuidas en los siguientes componentes: Financiero: 26 Jurídico: 5 Sistemas de Información 2 Técnico Alimentario: 2 Proyectos Estratégicos: 8 Monitoreo y control: 39</t>
  </si>
  <si>
    <t>Se realizó el seguimiento a la implementación del servicio de Preescolar integral en 27 municipios de 11 entidades territoriales certificadas en Educación. Adicionalmente se hizo seguimiento a la matricula reportada en SIMAT de las aulas de preescolar</t>
  </si>
  <si>
    <t>Se viene adelantando un proceso licitatorio para contratar firma o firmas para apoyar el fortalecimiento de la permanencia de los estudiantes en el sistema educativo a través de la implentación de MEF. La regionalización se reportará tan pronto se este ejecutando el contrato para la vigencia 2018.</t>
  </si>
  <si>
    <t>Se viene adelantando el proceso de licitación que tiene como fin la atención a adultos a través del PNA. La regionalización se realizará tan pronto se comience a reportar la matricula, a través del contrato y convenio para la vigencia 2018. Se anexa avance cualitativo.</t>
  </si>
  <si>
    <t>se realizó el diseño y publicación del Boletín PAEstaraldía del mes, la socialización de la nueva disposición de la imagen institucional, la recopilación y revisión semanal de Logros, Hitos y Alertas del Programa, la solicitud y oganización de eventos de socialización del PAE, la revisión de videos de Bolsa Común y conformación del Comité de Alimentación Escolar. Además, se participó en la elaboración del documento de  reforma estructural propuesto por el Ministerio de Educación al Gobierno Nacional para una mejor ejecución  del  PAE  y  se  realizó  la  difusión  de  actividades  tales  como  socialización  de  las videoconferencias y eventos relacionados con la promoción del programa. 
Además, se elaboró el plan de eventos del mes de febrero y marzo para la capacitación de rectores  en  todo  el  país  y  se  diseñó  una  encuesta  de  necesidades  de  capacitación  y asistencia técnica dirigida a todas las Entidades Territoriales Certificadas en educación para una adecuada organización de un plan de capacitación de las mismas.</t>
  </si>
  <si>
    <t>A marzo se presenta un avance de 78 proyectos</t>
  </si>
  <si>
    <t>En acompañamiento pedagógico situado se suscribió un Convenio con la Fundación Carvajal para el acompañamiento pedagógico situado de 627 maestras en 10 entidades territoriales. Las 2 entidades restantes se focalizarán con las maestras que participan del MAS en el marco del programa de preescolar.
En Convenio Corpoeducación se desarrolla primera fase: alistamiento, definición plan de acción para la consolidación de la Estrategia de Excelencia Docente. Categorías para revisión documental y Mesa técnica para orientar sobre las acciones desarrolar.
En Convenio con CORPOEDUCACIÓN se desarrollan mesas técnicas y revisión de avances de la metodología para la consolidación del documento de la estrategia de excelencia docente que contempla revisión documental, avance del documento en articulación</t>
  </si>
  <si>
    <t>En el mes de febrero, se adelantaron 2 asistencia técnicas. En el mes de marzo, se adelantaron 4 asistencia técnicas.</t>
  </si>
  <si>
    <t>Desde Permanencia se viene adelantando el proceso de licitación con el IN-2018-0617.</t>
  </si>
  <si>
    <t>Desde la Subdirección de Permanencia se realizó durante el mes de febrero del 2018 asistencia técnica a las siguientes 26 secretarías de educación. Se anexa avance cualitativo del indicador.</t>
  </si>
  <si>
    <t>Se realizó la inducción al equipo para las fases 3 y 4 y se elaboraron los planes de acompañamiento a las 50 secretarías de educación.Se realizó la inducción al equipo de trabajo del convenio 849 de 2018 y se realizaron las aperturas en las SE de Cúcuta, Norte de Santander, Cauca, Popayán, Cesar y Valledupar. Se realizaron las de reuniones de apertura fases 3 y 4 en las 50 SESe realizaron las aperturas en las 20 SE focalizadas en el convenio 849/2018, se firmaron los planes de trabajo con cronograma para la articulación e implementación del MGEI. Se avanzó en el desarrollo de la fase de implementación con las 50 SE focal</t>
  </si>
  <si>
    <t>Al mes de marzo no se ha adjudicado la beca.</t>
  </si>
  <si>
    <t>Al mes de marzo se han adjudicado 26 nuevos créditos para población indígena, sin embargo el fondo tiene al 31 de marzo 1.013 beneficiarios legalizados que se encuentran en proceso de giro.</t>
  </si>
  <si>
    <t>Al mes de marzo se han efectuado 400 adjudicaciones,
Se desembolsaron 57 créditos para sostenimiento y se renovaron 2.150 créditos para población víctima.</t>
  </si>
  <si>
    <t>Al mes de marzo se desembolsaron 2.337 créditos con subsidio de tasa.</t>
  </si>
  <si>
    <t>Al mes de marzo no se han efectuado adjudicaciones para población en condición de discapacidad, teniendo en cuenta que ICETEX se encuentra a la espera de la definicion de metas por parte del Ministerio de Educacion Nacional.</t>
  </si>
  <si>
    <t>Al mes de marzo no se han adjudicado nuevos créditos para población afrodescendiente, sin embargo, el fondo inició su proceso de legalización para el periodo 2018-1 con el cual se ha logrado para el cierre de marzo un total de 298 beneficiarios legalizados.</t>
  </si>
  <si>
    <t>Al mes de marzo no se han adjudicado nuevos créditos para población RROM, sin embargo, se encuentran 5 beneficiarios legalizados, para posteriormente iniciar con el proceso de giro.
Al mes de marzo se han efectuado 20 renovaciones para ésta población.</t>
  </si>
  <si>
    <t>Al mes de marzo se efectuaron 5.525 renovaciones para población afrodescendiente.</t>
  </si>
  <si>
    <t xml:space="preserve">Al mes de marzo no se han adjudicado nuevos créditos para maestros. ICETEX se encuentra a la espera de que el Ministerio de Educacion Nacional defina el numero de adjudicados para el 2018. </t>
  </si>
  <si>
    <t>Al mes de marzo no se han efectuado condonaciones a mejores Saber Pro. Estas condonaciones se efectuaran en el transcurso del año.</t>
  </si>
  <si>
    <t>Al mes de marzo se renovaron 3.092 créditos para médicos.</t>
  </si>
  <si>
    <t>Al mes de marzo se renovaron 65.866 créditos con subsidio de tasa.</t>
  </si>
  <si>
    <t>Al mes de marzo se renovaron 677 créditos para maestros.</t>
  </si>
  <si>
    <t>No presenta reporte de avance en el Sistema de Seguimiento a Proyectos de Inversión SPI</t>
  </si>
  <si>
    <t xml:space="preserve">Al mes de marzo no se han otorgado nuevas becas para maestría y doctorado y se efectuaron 28 renovaciones. </t>
  </si>
  <si>
    <t xml:space="preserve">Se situaron a través del PAC $252.234.578.340 para disminución de la tasa de interes. </t>
  </si>
  <si>
    <t>Al mes de marzo se efectuaron 3.168 renovaciones para población indígena.</t>
  </si>
  <si>
    <t>Durante el mes de enero no se realizó acompañamientos a las IES debido al periodo de vacaciones, se diseño el plan de eventos con el cual se llevara a cabo este acompañamiento en 2018.En el mes de febrero se realizo a 10 IES acreditadas la socialización del Modelo de evaluación por Referentes de calidad.El 1 de marzo se realizo socializacion del modelo de eveluacion por referentes con los directores de las asociaciones de facultades de IES y el 13 de marzo con la Dirección de formación del SENA.</t>
  </si>
  <si>
    <t>En el mes de enero se recibieron 43 solicitudes. 3 pasaron a selección de pares y 39 están en revisión de completitud.Hasta el mes de febrero se han recibido 61 solicitudes. 52 pasaron a selección de pares y 9 están en revisión de completitud.En el mes de marzo se recibieron 37 solicitudes para un acumulado de 98 durante los meses de enero a marzo. Todos estos procesos ya pasaron revisión de completitud y pasaron a selección de pares.</t>
  </si>
  <si>
    <t>Al mes de marzo se han renovado 44.919  subsidios de sostenimiento.Estos subsidios serán efectuados en el transcurso del año.</t>
  </si>
  <si>
    <t>Al mes de marzo se han adjudicado 158 subsidios de sostenimiento. Estos subsidios serán efectuados en el transcurso del año.</t>
  </si>
  <si>
    <t xml:space="preserve">*Al mes de marzo se han efectuado 5.770 giros de adjudicación de nuevos pilos.
*Se han efectuado 5.759 giros de nuevos subsidios para Ser Pilo Paga.
* Se han efectuado 21.774 giros de renovación de Ser Pilo Paga.
* Han renovado 27.970 beneficiarios el Subsidio de Sostenimiento del programa Ser Pilo Paga.
</t>
  </si>
  <si>
    <t>Al mes de marzo se han renovado 44.919  subsidios de sostenimiento. Estos subsidios serán efectuados en el transcurso del año.</t>
  </si>
  <si>
    <t>Al mes de marzo no se han efectuado adjudicaciones para población en condición de discapacidad, teniendo en cuenta que ICETEX se encuentra a la espera de la definición de metas por parte del Ministerio de Educación Nacional.</t>
  </si>
  <si>
    <t>Al mes de marzo se han efectuado 801 condonaciones del 25%.</t>
  </si>
  <si>
    <t>Al mes de marzo no se han desembolsado nuevos créditos a los mejores bachilleres, sin embargo se tienen 46 nuevos beneficiarios legalizados.
No se ha suscrito el convenio respectivo para adjudicar la Beca  "Omaira Sánchez" e ICETEX se encuentra a la espera de las directrices por parte del Ministerio de Educación Nacional.
Se efectuó 2 renovaciones de la Beca "Jóvenes ciudadanos de Paz"</t>
  </si>
  <si>
    <t>Al mes de marzo se renovaron 291 subsidios a los mejores bachilleres.</t>
  </si>
  <si>
    <t xml:space="preserve">Al mes de marzo no se han adjudicado nuevos créditos para maestros. ICETEX se encuentra a la espera de que el Ministerio de Educación Nacional defina el numero de adjudicados para el 2018. </t>
  </si>
  <si>
    <t xml:space="preserve">Se situaron a través del PAC $252.234.578.340 para disminución de la tasa de interés. </t>
  </si>
  <si>
    <t>Con base en lo programado en el anteproyecto de presupuesto para 2018, se obtuvieron los costos de las etapas de la cadena de valor para cada una de las áreas misionales del Instituto</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</si>
  <si>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</si>
  <si>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 xml:space="preserve">Se realizó la calificación de las pruebas Saber 3,5,9 -2017 y  Saber Pro y TyT 2017-3, aplicando la metodología de calificación de 3PL, como se estableció a partir del año 2016. 
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
</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</si>
  <si>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</si>
  <si>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</si>
  <si>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</si>
  <si>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Proceso de publicación del paper "Hasta dónde fortaleces, una evaluación de impacto de la estrategia pioneros " en la revista de Lecturas de Economía.
En proceso de ejecución se encuentran 15 proyectos de investigación.</t>
  </si>
  <si>
    <r>
      <t>Se brindó asistencia técnica a</t>
    </r>
    <r>
      <rPr>
        <b/>
        <sz val="16"/>
        <rFont val="Calibri"/>
        <family val="2"/>
        <scheme val="minor"/>
      </rPr>
      <t xml:space="preserve"> 54</t>
    </r>
    <r>
      <rPr>
        <sz val="12"/>
        <rFont val="Calibri"/>
        <family val="2"/>
        <scheme val="minor"/>
      </rPr>
      <t xml:space="preserve">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r>
  </si>
  <si>
    <r>
      <t>Se produjeron</t>
    </r>
    <r>
      <rPr>
        <b/>
        <sz val="18"/>
        <rFont val="Calibri"/>
        <family val="2"/>
        <scheme val="minor"/>
      </rPr>
      <t xml:space="preserve"> 99.932 </t>
    </r>
    <r>
      <rPr>
        <sz val="12"/>
        <rFont val="Calibri"/>
        <family val="2"/>
        <scheme val="minor"/>
      </rPr>
      <t xml:space="preserve">libros y textos escolares en formatos accesibles de braille, relieve, macrotipo y digitales y otras ayudas técnicas para la población con discapacidad visual en el primer trimestre del año discriminados así: 
Enero: Se realizó la producción de 2 titulos para un total de 540 ejemplares
Febrero: Se realizó la producción de 90.000 tarjetones electorales, 8.000 calendarios tributarios para el Banco Sudameris, 100 folletos para cliente externo y 100 decalogo del periodista para Comunicaciones
Marzo: Se realizó la Impresión de 220 unidades de los  Decretos 2011 de 2017,  Decreto 392 de 2018 y Decreto 2177 de 2017en  Tinta Braille, reimpresión de 500 calendarios INCI y 32 avisos para clientes externos
De acuerdo con lo anterior, se evidencia que el cumplimiento dela meta se encuentra por encima de lo establecido, por lo cual es necesario hacer la gestión para la reformulación del proyecto en el SUIFP. </t>
    </r>
  </si>
  <si>
    <r>
      <t>Se produjeron 27</t>
    </r>
    <r>
      <rPr>
        <b/>
        <sz val="16"/>
        <rFont val="Calibri"/>
        <family val="2"/>
        <scheme val="minor"/>
      </rPr>
      <t xml:space="preserve">00 </t>
    </r>
    <r>
      <rPr>
        <sz val="12"/>
        <rFont val="Calibri"/>
        <family val="2"/>
        <scheme val="minor"/>
      </rPr>
      <t xml:space="preserve"> libros y textos escolares en formato digital accesible para las personas con discapacidad visual </t>
    </r>
  </si>
  <si>
    <r>
      <t>Se realizaron</t>
    </r>
    <r>
      <rPr>
        <b/>
        <sz val="16"/>
        <rFont val="Calibri"/>
        <family val="2"/>
        <scheme val="minor"/>
      </rPr>
      <t xml:space="preserve"> 865</t>
    </r>
    <r>
      <rPr>
        <sz val="12"/>
        <rFont val="Calibri"/>
        <family val="2"/>
        <scheme val="minor"/>
      </rPr>
      <t xml:space="preserve"> descargas de libros digitales accesibles de la biblioteca virtual para personas con discapacidad visual </t>
    </r>
  </si>
  <si>
    <t>Durante el primer trimiestre del año se definió el modelo de asesoría en torno al decreto 1421/2017 y la ruta de implementación para el trabajo con las secretarías de educación.
Se adelantaron acciones de asesoría en 8 entidades territoriales:
1. Bogotá (Convenio SDIS, convenio Caro y Cuervo, IE La Esperanza)
2. Cundinamarca (convenio con la SED)
3. Villavicencio
4. Bucaramanga
5. Ibagué
6. Cali
7. Barranquilla
8. Fusagasugá
Así mismo, se cualificaron 381 agentes educativos</t>
  </si>
  <si>
    <t>Conforme a lo presupuestado, se realizan acciones para la formulación del la estructura del documento Estrategia de Atención integral para el mejoramiento de la calidad educativa de la población sorda, el cual se desarrollara conforme al desarrollo de las acciones presupuestadas para tal fin.</t>
  </si>
  <si>
    <t>Se ha avanzado en el desarrollo de procesos de asesoría y asistencia técnica sobre criterios de inclusion a estudiantes sordos en educación superior a Fundacion Universitaria San Alfonso , Universidad Distrital, UNAD, Unidades tecnologícas de Santander .</t>
  </si>
  <si>
    <t xml:space="preserve">PRUEBAS SABER: Se avanzó en la formulacion y aprobacion del plan de tranajo que conduzca a la traduccion en LSC  de los items de la prueba Saber 11 / 2018 para población sorda , la estrategia de asesoria para estudiantes y colegios con dicha pobalción en grado 11 y la produccion de items liberados en LSC para la preparación de los estudiantes sordos antes de la prueba.
Con respecto a la producción de 120 contenidos accesibles, durante el primer trimestre del año se ha avanzado así: 4 Lecciones y 3 Clases en vivo. Total trimestre: 7 productos. 
La región Caribe - módulo de ciencias sociales: Dos lecciones y Organización celular - módulo de ciencias naturales: Dos lecciones
Clases en vivo:
23 de marzo:  Ciencias Naturales
                          https://www.youtube.com/watch?v=LFkYjvT45mg&amp;t=3s
16 de marzo:  Accidentes Geográficos
                         https://www.youtube.com/watch?v=oUZHRMJSetY&amp;t=908s
8 de marzo:  Democracia y elecciones
                       https://www.youtube.com/watch?v=cU79m7Fvvb8&amp;t=641s
</t>
  </si>
  <si>
    <t xml:space="preserve">En la actividad referida a la elaboración de un documento de orientaciones para la apertura y gestión de programas de formación de intérpretes en IES, se implementaron las sigientes acciones: (a)  Se realizó revisión de videos en LSC de acciones desarrolladas en el marco de la alianza con el SENA y de los cinco videos en LSC de la Norma Sectorial de Competencia laboral de intérpretes y guías intérpretes que se encuentran en la página web institucional. (b)  Se realizó reunión con profesionales del SENA con el fin de establecer acuerdos para dar continuidad al proceso para la elaboración de programa de formación de intérpretes y traductores de LSC-español. (c) Reunión con representantes de la Universidad Distrital Francisco José de Caldas. Se envían documento justificando la necesidad de la formación de intérpretes y traductores, y (d) Elaboración de la propuesta de la estructura del documento de orientaciones para la apertura y gestión de programas de formación de intérpretes en Instituciones de Educación Superior -IES y avances del mismo.      </t>
  </si>
  <si>
    <t xml:space="preserve">Se dio cumplimiento de las actividades programadas para el otorgamiento de credito  planeado para el primer trimestre,  lo pendiente esta sujeto a la aprobación del comité de credito previsto para el mes de abril . En el desarrollo de las actividades para el otorgamiento del crédito, se colocaron 1000 millones.  </t>
  </si>
  <si>
    <t>En la realización del  Foro Financiamiento de Educacion Superior, convenios para administración  recursos  y alianzas estrategicas, 59 IES afiliadas utilizaron estos servicios</t>
  </si>
  <si>
    <t>Se realizaron las actividades programadas para incrementar el numero de IES afiliadas al FODESEP, logrando la afiliacion de 2 nuevas IES</t>
  </si>
  <si>
    <t>Se fortalece las Relaciones Interinstitucionales con la participación en 11 eventos donde se logró un  posicionamiento de FODESEP</t>
  </si>
  <si>
    <t>Se efectuaron el total de  las actividades programadas para realización de la XXIII Asamblea General de FODESEP</t>
  </si>
  <si>
    <t xml:space="preserve">En la realización de la XXIII Asamblea General de FODESEP  se conto con un numero mayor de participantes de lo esperado </t>
  </si>
  <si>
    <t>Se aplico la encuesta de satisfacción a los participantes de la XXIII asamblea general Ordinaria las  fueron recolectadas un total de 77% encuestas del 100% de asistentes</t>
  </si>
  <si>
    <t>Se efectuaron el total de  las actividades  programadas  del plan de mejoramiento 2017 para el primer trimestre dando como resultado 100%</t>
  </si>
  <si>
    <t>Se realizaron las actividades proyectadas de verificacion de la participacion IES en las sesiones convocadas, dando como resultado un 17%</t>
  </si>
  <si>
    <t>Se realizaron las actividades proyectadas de verificación de la participacion IES en las sesiones convocadas, dando como resultado un 17%</t>
  </si>
  <si>
    <t>Se realizaron las actividades proyectadas  la participación  en eventos de defensade FODESEP, dando como resultado un 18%</t>
  </si>
  <si>
    <t xml:space="preserve">A la fecha se llevan un avance de 2 estrategias de fortalecimiento comeercial </t>
  </si>
  <si>
    <t xml:space="preserve">El área comercial se encontraba enfocada a la realización de la caracterización de las IES afilidadas al FODESEP y que se reprogramaron para el segundo trimestre del año </t>
  </si>
  <si>
    <t>Se está trabajando en los resultados de la caracterización de Bachillerato y padres de familia, para dar inicio con la segunda fase de caracterización</t>
  </si>
  <si>
    <t>Se realizo el cargue de los documentos maestros en la plataforma del CNA</t>
  </si>
  <si>
    <t xml:space="preserve">Este avance del 50% está representado  en la visita de los pares los dias 15, 16 y 17 de marzo  para validar los documentos maestro de los programas por ciclo propeuticos Técnica Profesional Operación de Sistemas de Manejo Ambiental, Tecnología en Gestión Ambiental, </t>
  </si>
  <si>
    <t>La institución cuenta con una estrategia marketing que fue actualizada para el 2018</t>
  </si>
  <si>
    <t>Este avance del 0%  está representado en para el primer semestre no se han aprovado ninguana solicitud de apoyo para formación de docentes para posgrados</t>
  </si>
  <si>
    <t>Este avance del 25% está representado:1)  En la preparación del informe de analisis y evaluación de las pruebas Saber Pro, lo cual fue socializado a los docentes en la semana de planeación academica; 2) Se formulo el plan de acción saber pro para vigencia 2018; 3) Se han realizado talleres  a docentes y estudiantes para mejorar sus competencias en la pruebas saber pro</t>
  </si>
  <si>
    <t>Este avance del 25% está representado en las capacitaciones que se hicieron a los docentes durante la semana de la planeación academica: una sobre saber pro y otra sobre el Modelo Pedagogico.</t>
  </si>
  <si>
    <t>Este avance del 50% está representado: 1) Se pasaron de 5 instituciones articuladas  en el 2017 a 7 en el 2018, que fueron dos colegios del municipio de vilanueva, el Roque de alba y los fundadores; 2) Se realizo un proceso de indución con las instituciones de San Juan del Cesar.</t>
  </si>
  <si>
    <t>Este avance del 25% está representado:1) Se formulo el Plan de Acción del Proceso de Investigación cuyas actividades estan orientadas a fortalecer los grupos de investigación categorizados por COLCIENCIA, lo cual se puede evidenciar en el Plan de Acción  institucional publicado en la pagina Weeb en el link https://drive.google.com/file/d/1OXdnZEyAjtJLt3g3AClJdn1FnYCU_Dmf/view?usp=sharing; 2) En la semana del 26 al 28 de febrero se reunieron los grupos de investigación para realizar un autodiagnostico y definir un plan de mejora</t>
  </si>
  <si>
    <t xml:space="preserve">En el 1 trimestre 122 estudiantes discriminados así :CURSO DE IDIOMAS (INGLÉS) 55 
TECNICO LABORAL EN PRIMERA INFANCIA 26 
CURSO INDUCCION DOCENTE 27 
SEMINARIO TALLER IDENTIDAD CULTURAL 14
</t>
  </si>
  <si>
    <t>Se encuentra en ejecución la campalña de comunicación</t>
  </si>
  <si>
    <t>Se cuenta con la campaña de divulgación Yo creo en Infotep, donde se muestran los avances realizados y alineados con el Plan de Desarrollo Institucional</t>
  </si>
  <si>
    <t>Se contrató profesional para la gestión de la proyección social y relaciones comunitarias del INFOTEP por 9 meses; adicionalmente se aportaron recursos  por tres millones para el contrato de un operador logístico.</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</si>
  <si>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</si>
  <si>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No se han realizado capacitaciones, sin embargo existen los estudios previos para abrir el proceso de convoctaria para la contratacion de cursos de fortalacimiento de Grupos de investigación.</t>
  </si>
  <si>
    <t>A la fecha aun no se asisten a eventos de investigación; se tiene estimado asistir a un intercambio de saberes con el semillero a finales del mes de Mayo.</t>
  </si>
  <si>
    <t xml:space="preserve">Se avanzó en la inclusion de la institución en la Red de emprendimiento Departamental; a su vez se creo la unidad de emprendimeinto del instituto. </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</si>
  <si>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</si>
  <si>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t>No se ha iniciado proceso.</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</si>
  <si>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</si>
  <si>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r>
      <rPr>
        <u/>
        <sz val="10"/>
        <rFont val="Arial"/>
        <family val="2"/>
      </rPr>
      <t>Reporte de Gestión Académic</t>
    </r>
    <r>
      <rPr>
        <sz val="10"/>
        <rFont val="Arial"/>
        <family val="2"/>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10"/>
        <rFont val="Arial"/>
        <family val="2"/>
      </rPr>
      <t>Reporte de Bienestar Estudianti</t>
    </r>
    <r>
      <rPr>
        <sz val="10"/>
        <rFont val="Arial"/>
        <family val="2"/>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</si>
  <si>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 xml:space="preserve">Entre las actividades desarrolladas por bienestar durante este trimestre estan: ciclopaseo, conmemoración del dia de la mujer y del hombre, campañas de salud y de desarrollo humano. </t>
  </si>
  <si>
    <t xml:space="preserve">Se inició el trámite para la contratación del servicio. </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</si>
  <si>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</si>
  <si>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Se estan llevando a cabo las actividades del Plan de Bienestar Social e Incentivos, Plan Institucional de Capacitacion. Se proyecta una evaluacion para determinar el impacto del Fortalecimiento y desarrollo del Talento Humano.</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</si>
  <si>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</si>
  <si>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Se visitó a la Uniremington en medellín, promocionando la inmersión del centro de lenguas. Se contrató una empresa para la expedición de los tiquetes para promocionar el centro de lenguas.</t>
  </si>
  <si>
    <t>Se realizó la celebración del dia de la lengua materna.</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</si>
  <si>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</si>
  <si>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Corrresponde al contrato de la coordinadora del Proyecto. (9 meses)</t>
  </si>
  <si>
    <t>Ya se realizaron los Estudios previos y se solicitó el certificado de disponibilidad presupuestal. Igualmente se allegaron al area de contratación las cotizaciones de posibles oferentes.</t>
  </si>
  <si>
    <t>Corresponde al contrato del personal a cargo del mantenimiento de los equipos. ( 10 meses)</t>
  </si>
  <si>
    <t>Pertenece al proceso de apoyo logístico. Se entregó al area de contratacion los certificados de disponibilidad presupuestal.</t>
  </si>
  <si>
    <t>La labor con la Instituciones de la Media para lograr que los estudiantes Articulen con el INFOTEP, se realizó a principios del Año con las siguientes instituciones vinculadas: Sagrada Familia, Bolivariano, Flowers Hill, Brooks Hill, Inedas, Junin (PVA).</t>
  </si>
  <si>
    <t>La vinculación del Personal quien desarrollará la estrategia ya se encuentra laborando. Ya se han iniciado los procesos con los padres de familia.</t>
  </si>
  <si>
    <t>Corrresponde al contrato de la profesional en psicologia del Proyecto. (10 meses)</t>
  </si>
  <si>
    <t>Ya se solicitó el certificado de disponibilidad presupuestal y se netregaron los estudios previos al area de contratacion</t>
  </si>
  <si>
    <t>Esta actividad se realiza al final de cada semestre.</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</si>
  <si>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</si>
  <si>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En el primer semestre /2018-I), se matricularon en primer semestre 395 estudiantes en los diferentes programas técnicos profesionales .</t>
  </si>
  <si>
    <t>En el primer semestre (2018-I), el total de estudiantes matriculados en los diferentes programas técnicos profesionales asciende a 951 estudiantes.</t>
  </si>
  <si>
    <t>Se inicio trabajo para documentar las condiciones de calidad de los 10 programas por ciclos propedéuticos que se radicaran en SACES en la vigencia</t>
  </si>
  <si>
    <t>El plan de trabajo para adelantar el proceso de autoevaluación institucional que cobija todos los programas técnicos profesionales de la institución, avanza de acuerdo a lo planeado.</t>
  </si>
  <si>
    <t>A la fecha de corte se han matriculado 200 estudiantes en los diferentes programas de educación para el trabajo y desarrollo Humano, que equivalen a 50 estudiantes mas de lo esperado para el primer semestre</t>
  </si>
  <si>
    <t xml:space="preserve">A la fecha de corte solo se ha ejecutado el 7% de los recursos de inversión. Esto se debe a la no asignación de PAC por parte del Ministerio de Hacienda para adelantar los procesos contractuales.  </t>
  </si>
  <si>
    <t>Se formularon 2 proyectos nuevos para solicitar recursos de para la vigencia 2019, los cuales cumplen con la nueva metodología de cadena de valor del DNP</t>
  </si>
  <si>
    <t>Se formuló plan de acción para la vigencia 2018 y se publico oportunamente en la pagina web. Se realzo el primer seguimiento trimestral</t>
  </si>
  <si>
    <t xml:space="preserve">A la fecha de corte el avance del plan de acción de la oficina de internacionalización asciende al 20% de las actividades programadas. </t>
  </si>
  <si>
    <t>Formula medición Actividad</t>
  </si>
  <si>
    <t>Plan de trabajo para la implementación del Código de Integridad elaborado</t>
  </si>
  <si>
    <t>Iniciativa para fomentar la cultura de la educación en derechos humanos, paz y derecho humanitario elaborada</t>
  </si>
  <si>
    <t>Caracterización de ciudadanos, usuarios o grupos de interés formulada o actualizada</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</si>
  <si>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 PAA. </t>
  </si>
  <si>
    <t>Formular el plan de fortalecimiento institucional para el Sistema de Gestión de la entidad.</t>
  </si>
  <si>
    <t xml:space="preserve">Realizar el autodiagnóstico del MIPG V2 para la entidad y elaborar el plan de trabajo para fortalecer las poíticas de gestión y desempeño institucional y el cumplimiento de requisitos </t>
  </si>
  <si>
    <t># de informes elaborados</t>
  </si>
  <si>
    <t>Estrategia de comunicación externa e interna para visibilizar la gestión institucional elaborada</t>
  </si>
  <si>
    <t>Informes de PQRSD publicados</t>
  </si>
  <si>
    <t>iniciativa de innovación abierta implementada</t>
  </si>
  <si>
    <t xml:space="preserve">Formular, ejecutar y hacer seguimiento al  plan de accesibilidad para la vigencia </t>
  </si>
  <si>
    <t xml:space="preserve">Porcentaje de ejecución del plan </t>
  </si>
  <si>
    <t># de actividades ejecutadas oportunamente del plan de Gestión Documental
_________________________________ x 100
Total actividades definidas en el plan de Gestión Documental</t>
  </si>
  <si>
    <t># de actividades ejecutadas oportunamente registradas y reporte de novedades y Hojas de vida vinculadas en el SIGEP
_________________________________ x 100
Total actividades a registro y reporte de novedades y Hojas de vida vinculadas en el SIGEP</t>
  </si>
  <si>
    <t># de actividades ejecutadas oportunamente del plan de accesibilidad
_________________________________ x 100
Total actividades   del plan de accesibilidad</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</si>
  <si>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</si>
  <si>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 de actividades ejecutadas oportunamente de la estrategia  para visibilizar la gestión institucional
_________________________________ x 100
Total actividades  para visibilizar la gestión institucional</t>
  </si>
  <si>
    <t># de Componentes ejecutados del Plan Estratégico de Talento Humano
_________________________________ x 100
Total de componentes del Plan Estratégico de Talento Humano</t>
  </si>
  <si>
    <r>
      <rPr>
        <i/>
        <sz val="12"/>
        <rFont val="Calibri"/>
        <family val="2"/>
        <scheme val="minor"/>
      </rPr>
      <t xml:space="preserve"> # </t>
    </r>
    <r>
      <rPr>
        <sz val="12"/>
        <rFont val="Calibri"/>
        <family val="2"/>
        <scheme val="minor"/>
      </rPr>
      <t>de  servidores de Entidad Adscrita y/o Vinculada y su núcleo familiar caracterizados
_________________________________ x 100
# Total de servidores de Entidad Adscrita y/o Vinculada y su núcleo familiar a caracterizar</t>
    </r>
  </si>
  <si>
    <t xml:space="preserve">Total de personas diagnosticadas en los componentes del PETH, referencia Matriz GETH
________________________________ x 100
Total de la población de la Entidad </t>
  </si>
  <si>
    <t># Actividades ejecutadas del Plan de SGSST
_________________________________ x 100
Total de actividades del Plan SGSST</t>
  </si>
  <si>
    <t>#  Actividades de vinculo laboral ejecutadas oportunamente
_________________________________ x 100
Total de actividades relacionadas con el vinculo laboral</t>
  </si>
  <si>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</si>
  <si>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r>
      <rPr>
        <i/>
        <sz val="12"/>
        <rFont val="Calibri"/>
        <family val="2"/>
        <scheme val="minor"/>
      </rPr>
      <t xml:space="preserve"> # </t>
    </r>
    <r>
      <rPr>
        <sz val="12"/>
        <rFont val="Calibri"/>
        <family val="2"/>
        <scheme val="minor"/>
      </rPr>
      <t>de  actividades definidas en el Plan de trabajo ejecutadas
_________________________________ x 100
Total de actividades del Plan de trabajo</t>
    </r>
  </si>
  <si>
    <t># de actividades ejecutadas oportunamente en el Plan de Acción Institucional
_________________________________ x 100
Total actividades en el Plan de Acción Institucional</t>
  </si>
  <si>
    <t># de compromisos, obligaciones y pagos realizados oportunamente
_________________________________ x 100
Total de compromisos, obligaciones y pagos establecidos en un periodo de tiempo</t>
  </si>
  <si>
    <t># de proyectos de inversión formulados o ajustados a la estructura de cadena de valor de los programas presupuestales 2019
________________________________ x 100
Total de proyectos de inversión</t>
  </si>
  <si>
    <t># de actividades ejecutadas oportunamente en el plan de fortalecimiento institucional
_________________________________ x 100
Total actividades en el Plan de fortalecimiento institucional</t>
  </si>
  <si>
    <t>Presupuesto de la entidad ejecutado oportunamente
____________________________________ x 100
Presupuesto programado</t>
  </si>
  <si>
    <t># de actividades ejecutadas oportunamente en el Plan para la implementación de la Política de Gobierno Digital
_________________________________ x 100
Total actividades en el Plan para la implementación de la Política de Gobierno Digital</t>
  </si>
  <si>
    <t># de actividades formuladas y ejecutadas oportunamente en el Plan de trabajo de seguridad digital
_________________________________ x 100
Total actividades en el Plan de trabajo de seguridad digital</t>
  </si>
  <si>
    <t># de actividades formuladas y ejecutadas oportunamente en el Plan de trabajo para la defensa jurídica del Estado
_________________________________ x 100
Total actividades en el Plan de trabajo para la defensa jurídica del Estado</t>
  </si>
  <si>
    <t>Procesos realizados en SECOP II
____________________________________ x 100
Total de procesos de la entidad</t>
  </si>
  <si>
    <t># de actividades formuladas y ejecutadas oportunamente en el Plan de trabajo de gestión ambiental
_________________________________ x 100
Total actividades en el Plan de trabajo de   de gestión ambiental</t>
  </si>
  <si>
    <t># de actividades formuladas y ejecutadas oportunamente en el plan de racionalización de trámites
_________________________________ x 100
Total actividades en el plan de racionalización de trámites</t>
  </si>
  <si>
    <t># de actividades formuladas y ejecutadas de la Estrategia de participación ciudadana
_________________________________ x 100
Total actividades de la Estrategia de participación ciudadana</t>
  </si>
  <si>
    <t># de actividades formuladas y ejecutadas de la Estrategia de rendición de cuentas
_________________________________ x 100
Total actividades de la Estrategia de de rendición de cuentas</t>
  </si>
  <si>
    <t># de actividades formuladas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</si>
  <si>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 de actividades ejecutadas oportunamente de la estrategia de seguimiento y evaluación institucional
_________________________________ x 100
Total actividades de la estrategia de seguimiento y evaluación institucional</t>
  </si>
  <si>
    <t xml:space="preserve"># de actividades ejecutada del plan de trabajo del Autodiagnóstico del MIPG V2
_________________________________ x 100
Total actividades del plan de trabajo del Autodiagnóstico del MIPG V2 </t>
  </si>
  <si>
    <t># de reportes externos entregados oportunamente (SINERGIA, SPI entre otros)
_________________________________ x 100
Total de reportes externos definidos</t>
  </si>
  <si>
    <t>Documento con la metodología/procedimiento(s) y la estrategia elaborado</t>
  </si>
  <si>
    <t># de actividades ejecutadas oportunamente del plan de trabajo
_________________________________ x 100
Total actividades del plan de trabajo</t>
  </si>
  <si>
    <t># de actividades ejecutadas oportunamente de la estrategia para fortalecer la cultura del autocontrol y  la autoevaluación en la entidad
_________________________________ x 100
Total actividades definidas en la estrategia para fortalecer la cultura del autocontrol y  la autoevaluación en la entidad</t>
  </si>
  <si>
    <t xml:space="preserve"> Formular y desarrollar un plan de trabajo para la gestión del riesgo de la entidad</t>
  </si>
  <si>
    <t>Hacer seguimiento al plan de trabajo para la gestión del riesgo en la entidad</t>
  </si>
  <si>
    <t># de actividades desarrolladas oportunamente en el plan de trabajo
_________________________________ x 100
Total actividades definidas en el plan de trabajo</t>
  </si>
  <si>
    <t># de actividades ejecutadas oportunamente en el plan de trabajo
_________________________________ x 100
Total actividades definidas en el plan de trabajo</t>
  </si>
  <si>
    <t># de actividades desarrolladas oportunamente en el Programa Anual de Auditoria
_________________________________ x 100
Total actividades definidas en el Programa Anual de Auditoria</t>
  </si>
  <si>
    <t># de acciones de mejoramiento ejecutadas oportunamente _________________________________ x 100
Total de acciones de mejoramiento</t>
  </si>
  <si>
    <t xml:space="preserve">Realizar seguimiento al cumplimiento y efectividad de las acciones de mejoramiento generadas en las diferentes fuentes de evaluación.
</t>
  </si>
  <si>
    <r>
      <rPr>
        <b/>
        <sz val="12"/>
        <rFont val="Calibri"/>
        <family val="2"/>
        <scheme val="minor"/>
      </rPr>
      <t xml:space="preserve">DISEÑAR, ACTUALIZAR Y HACER SEGUIMIENTO AL PLAN ESTRATEGICO DE TALENTO HUMANO: </t>
    </r>
    <r>
      <rPr>
        <sz val="12"/>
        <rFont val="Calibri"/>
        <family val="2"/>
        <scheme val="minor"/>
      </rPr>
      <t xml:space="preserve">Actualizar y hacer seguimiento del plan estratégico de Talento Humano, con todos los componentes definidos y rutas determinadas por el MIPG. </t>
    </r>
  </si>
  <si>
    <r>
      <rPr>
        <b/>
        <sz val="12"/>
        <rFont val="Calibri"/>
        <family val="2"/>
        <scheme val="minor"/>
      </rPr>
      <t xml:space="preserve">DIRECCIONAMIENTO  PLANEACION Y CARACTERIZACION : </t>
    </r>
    <r>
      <rPr>
        <sz val="12"/>
        <rFont val="Calibri"/>
        <family val="2"/>
        <scheme val="minor"/>
      </rPr>
      <t xml:space="preserve"> 
1. Realizar la caracterización de  los servidores de Entidad Adscrita y/o Vinculada y su núcleo familiar. 
2. Realizar el diagnóstico del talento humano de la misma en los componentes del PETH, referencia Matriz GETH. ( Medicion y seguimiento) </t>
    </r>
  </si>
  <si>
    <r>
      <rPr>
        <b/>
        <sz val="12"/>
        <rFont val="Calibri"/>
        <family val="2"/>
        <scheme val="minor"/>
      </rPr>
      <t xml:space="preserve">SGSST: </t>
    </r>
    <r>
      <rPr>
        <sz val="12"/>
        <rFont val="Calibri"/>
        <family val="2"/>
        <scheme val="minor"/>
      </rPr>
      <t xml:space="preserve">Desarrollar el plan de trabajo para el Sistema  de seguridad y salud en el trabajo y hacer medición y seguimiento a su impacto </t>
    </r>
  </si>
  <si>
    <r>
      <rPr>
        <b/>
        <sz val="12"/>
        <rFont val="Calibri"/>
        <family val="2"/>
        <scheme val="minor"/>
      </rPr>
      <t xml:space="preserve">VINCULACION, DESARROLLO Y CRECIMIENTO Y DESVINCULACION   LABORAL: </t>
    </r>
    <r>
      <rPr>
        <sz val="12"/>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</si>
  <si>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r>
      <rPr>
        <b/>
        <sz val="12"/>
        <rFont val="Calibri"/>
        <family val="2"/>
        <scheme val="minor"/>
      </rPr>
      <t xml:space="preserve">AMBIENTE Y CULTURA ORGANIZACIONAL :
</t>
    </r>
    <r>
      <rPr>
        <sz val="12"/>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</si>
  <si>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r>
      <rPr>
        <b/>
        <sz val="12"/>
        <rFont val="Calibri"/>
        <family val="2"/>
        <scheme val="minor"/>
      </rPr>
      <t xml:space="preserve">INTEGRIDAD : </t>
    </r>
    <r>
      <rPr>
        <sz val="12"/>
        <rFont val="Calibri"/>
        <family val="2"/>
        <scheme val="minor"/>
      </rPr>
      <t>Adoptar, Divulgar, ajustar a la entidad y realizar el plan de trabajo para implementación del Código de Integridad</t>
    </r>
  </si>
  <si>
    <r>
      <rPr>
        <b/>
        <sz val="12"/>
        <rFont val="Calibri"/>
        <family val="2"/>
        <scheme val="minor"/>
      </rPr>
      <t xml:space="preserve">FORTALECIMIENTO Y DESARROLLO DEL TALENTO HUMANO : </t>
    </r>
    <r>
      <rPr>
        <sz val="12"/>
        <rFont val="Calibri"/>
        <family val="2"/>
        <scheme val="minor"/>
      </rPr>
      <t>Formular y hacer seguimiento a los planes asociados al  crecimiento y desarrollo profesional de la entidad  (Clima Organizacional, Plan de bienestar, Incentivos, Inducción y Reinducción, 
Capacitación, Desarrollo de Competencias, Cultura Organizacional).</t>
    </r>
  </si>
  <si>
    <t>#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</si>
  <si>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t xml:space="preserve">Realizar un diagnóstico de capacidades y entornos institucionales. </t>
  </si>
  <si>
    <t>Documeneto Diagnóstico</t>
  </si>
  <si>
    <t>Formula Medición Actividad</t>
  </si>
  <si>
    <t>Formular el presupuesto, armonizando  la planeación estratégica y la programación presupuestal para la toma de decisiones.</t>
  </si>
  <si>
    <t>100% del presupuesto alineado con la planeación estratégica</t>
  </si>
  <si>
    <t>Formular y ejecutar Plan para la implementación de la Política de Gobierno Digital para la entidad en función de los lineamiento de Min Tic.</t>
  </si>
  <si>
    <t>Encuesta de satisfacción de servicios</t>
  </si>
  <si>
    <t>Definición o ajuste de la metodología/procedimiento(s) y la estrategia para la gestión del conocimiento</t>
  </si>
  <si>
    <t>Estrategia elaborada</t>
  </si>
  <si>
    <t>Formular y desarrollar un plan de trabajo para la gestión del riesgo de la entidad</t>
  </si>
  <si>
    <t xml:space="preserve">Formular y Desarrollar una estrategia para fortalecer la cultura del autocontrol y  la autoevaluación en la entidad
</t>
  </si>
  <si>
    <t>PLAN DE ACCIÓN SECTORIAL 2018</t>
  </si>
  <si>
    <t>Plan Estratégico de Talento Humano formulado</t>
  </si>
  <si>
    <r>
      <t xml:space="preserve">Evaluar el grado de cumplimiento del </t>
    </r>
    <r>
      <rPr>
        <sz val="12"/>
        <color rgb="FFFF0000"/>
        <rFont val="Calibri"/>
        <family val="2"/>
        <scheme val="minor"/>
      </rPr>
      <t>Modelo Integrado de Planeación y Gestión - MIPG</t>
    </r>
    <r>
      <rPr>
        <sz val="12"/>
        <rFont val="Calibri"/>
        <family val="2"/>
        <scheme val="minor"/>
      </rPr>
      <t xml:space="preserve"> por cada una de las entidades </t>
    </r>
  </si>
  <si>
    <r>
      <t xml:space="preserve"># de actividades ejecutada del </t>
    </r>
    <r>
      <rPr>
        <sz val="12"/>
        <color rgb="FFFF0000"/>
        <rFont val="Calibri"/>
        <family val="2"/>
        <scheme val="minor"/>
      </rPr>
      <t>MIPG</t>
    </r>
    <r>
      <rPr>
        <sz val="12"/>
        <rFont val="Calibri"/>
        <family val="2"/>
        <scheme val="minor"/>
      </rPr>
      <t xml:space="preserve">
_________________________________ x 100
Total actividades del </t>
    </r>
    <r>
      <rPr>
        <sz val="12"/>
        <color rgb="FFFF0000"/>
        <rFont val="Calibri"/>
        <family val="2"/>
        <scheme val="minor"/>
      </rPr>
      <t>MIPG</t>
    </r>
  </si>
  <si>
    <t># de controles ejecutados
_______________________ x 100
Total de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</si>
</sst>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164" formatCode="_ &quot;$&quot;\ * #,##0.00_ ;_ &quot;$&quot;\ * \-#,##0.00_ ;_ &quot;$&quot;\ * &quot;-&quot;??_ ;_ @_ "/>
    <numFmt numFmtId="165" formatCode="_ * #,##0.00_ ;_ * \-#,##0.00_ ;_ * &quot;-&quot;??_ ;_ @_ "/>
    <numFmt numFmtId="166" formatCode="0.0%"/>
    <numFmt numFmtId="167" formatCode="_-* #,##0.00_-;\-* #,##0.00_-;_-* &quot;-&quot;_-;_-@_-"/>
    <numFmt numFmtId="168" formatCode="_-* #,##0.0_-;\-* #,##0.0_-;_-* &quot;-&quot;_-;_-@_-"/>
    <numFmt numFmtId="169" formatCode="&quot;$&quot;\ #,##0_);[Red]\(&quot;$&quot;\ #,##0\)"/>
    <numFmt numFmtId="170" formatCode="#,##0_ ;\-#,##0\ "/>
    <numFmt numFmtId="171" formatCode="#,##0.00_ ;\-#,##0.00\ "/>
    <numFmt numFmtId="172" formatCode="#,##0.000_ ;\-#,##0.000\ "/>
  </numFmts>
  <fonts count="27">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10"/>
      <name val="Arial"/>
      <family val="2"/>
    </font>
    <font>
      <sz val="12"/>
      <name val="Arial"/>
      <family val="2"/>
    </font>
    <font>
      <sz val="12"/>
      <name val="Calibri"/>
      <family val="2"/>
    </font>
    <font>
      <sz val="10"/>
      <name val="Verdana"/>
      <family val="2"/>
    </font>
    <font>
      <sz val="10"/>
      <color theme="0"/>
      <name val="Arial"/>
      <family val="2"/>
    </font>
    <font>
      <sz val="11"/>
      <name val="Calibri "/>
    </font>
    <font>
      <b/>
      <sz val="9"/>
      <name val="Arial"/>
      <family val="2"/>
    </font>
    <font>
      <sz val="10"/>
      <name val="Calibri"/>
      <family val="2"/>
      <scheme val="minor"/>
    </font>
    <font>
      <b/>
      <sz val="16"/>
      <name val="Calibri"/>
      <family val="2"/>
      <scheme val="minor"/>
    </font>
    <font>
      <b/>
      <sz val="18"/>
      <name val="Calibri"/>
      <family val="2"/>
      <scheme val="minor"/>
    </font>
    <font>
      <u/>
      <sz val="10"/>
      <name val="Arial"/>
      <family val="2"/>
    </font>
    <font>
      <i/>
      <sz val="12"/>
      <name val="Calibri"/>
      <family val="2"/>
      <scheme val="minor"/>
    </font>
    <font>
      <sz val="9"/>
      <name val="Arial"/>
      <family val="2"/>
    </font>
    <font>
      <b/>
      <sz val="12"/>
      <name val="Arial"/>
      <family val="2"/>
    </font>
    <font>
      <sz val="12"/>
      <color rgb="FFFF00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6">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41" fontId="12" fillId="0" borderId="0" applyFont="0" applyFill="0" applyBorder="0" applyAlignment="0" applyProtection="0"/>
    <xf numFmtId="9" fontId="2" fillId="0" borderId="0" applyFont="0" applyFill="0" applyBorder="0" applyAlignment="0" applyProtection="0"/>
    <xf numFmtId="0" fontId="2" fillId="0" borderId="0"/>
    <xf numFmtId="41" fontId="12" fillId="0" borderId="0" applyFont="0" applyFill="0" applyBorder="0" applyAlignment="0" applyProtection="0"/>
    <xf numFmtId="41" fontId="2" fillId="0" borderId="0" applyFont="0" applyFill="0" applyBorder="0" applyAlignment="0" applyProtection="0"/>
  </cellStyleXfs>
  <cellXfs count="251">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0" fontId="9" fillId="0" borderId="7" xfId="0" applyFont="1" applyFill="1" applyBorder="1" applyAlignment="1">
      <alignment horizontal="justify" vertical="center" wrapText="1"/>
    </xf>
    <xf numFmtId="0" fontId="5" fillId="0" borderId="7" xfId="0" applyFont="1" applyFill="1" applyBorder="1" applyAlignment="1">
      <alignment horizontal="justify" vertical="center" wrapText="1"/>
    </xf>
    <xf numFmtId="9" fontId="5" fillId="4" borderId="7" xfId="0" applyNumberFormat="1" applyFont="1" applyFill="1" applyBorder="1" applyAlignment="1">
      <alignment horizontal="center" vertical="center"/>
    </xf>
    <xf numFmtId="9" fontId="0" fillId="0" borderId="0" xfId="7" applyFont="1"/>
    <xf numFmtId="0" fontId="5" fillId="4" borderId="7" xfId="0" applyFont="1" applyFill="1" applyBorder="1" applyAlignment="1">
      <alignment horizontal="center" vertical="center"/>
    </xf>
    <xf numFmtId="0" fontId="0" fillId="0" borderId="0" xfId="0"/>
    <xf numFmtId="0" fontId="0" fillId="0" borderId="0" xfId="0" applyAlignment="1">
      <alignment horizontal="center" vertical="center"/>
    </xf>
    <xf numFmtId="0" fontId="6" fillId="8" borderId="7" xfId="0" applyFont="1" applyFill="1" applyBorder="1" applyAlignment="1">
      <alignment horizontal="center"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9" fillId="0" borderId="7" xfId="0" applyFont="1" applyBorder="1" applyAlignment="1">
      <alignment horizontal="justify" vertical="center" wrapText="1"/>
    </xf>
    <xf numFmtId="9"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left" vertical="top" wrapText="1"/>
    </xf>
    <xf numFmtId="14" fontId="5" fillId="0" borderId="7" xfId="0" applyNumberFormat="1" applyFont="1" applyFill="1" applyBorder="1" applyAlignment="1">
      <alignment horizontal="center" vertical="center" wrapText="1"/>
    </xf>
    <xf numFmtId="9" fontId="5" fillId="4" borderId="7" xfId="7" applyFont="1" applyFill="1" applyBorder="1" applyAlignment="1">
      <alignment horizontal="center" vertical="center"/>
    </xf>
    <xf numFmtId="9" fontId="5" fillId="0" borderId="7" xfId="7" applyFont="1" applyFill="1" applyBorder="1" applyAlignment="1">
      <alignment horizontal="center" vertical="center" wrapText="1"/>
    </xf>
    <xf numFmtId="41" fontId="5" fillId="0" borderId="7" xfId="11" applyFont="1" applyFill="1" applyBorder="1" applyAlignment="1">
      <alignment horizontal="center" vertical="center" wrapText="1"/>
    </xf>
    <xf numFmtId="167" fontId="5" fillId="0" borderId="7" xfId="11" applyNumberFormat="1" applyFont="1" applyFill="1" applyBorder="1" applyAlignment="1">
      <alignment horizontal="center" vertical="center" wrapText="1"/>
    </xf>
    <xf numFmtId="41" fontId="5" fillId="0" borderId="7" xfId="11" applyNumberFormat="1" applyFont="1" applyFill="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41"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10"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7" fontId="5" fillId="4" borderId="7" xfId="11" applyNumberFormat="1"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0" fontId="5" fillId="0" borderId="7" xfId="7"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4" fontId="14" fillId="4" borderId="7" xfId="0" applyNumberFormat="1" applyFont="1" applyFill="1" applyBorder="1" applyAlignment="1">
      <alignment horizontal="center" vertical="center" wrapText="1"/>
    </xf>
    <xf numFmtId="10" fontId="14" fillId="0" borderId="7" xfId="7"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3" fillId="4" borderId="7"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readingOrder="1"/>
      <protection locked="0"/>
    </xf>
    <xf numFmtId="0" fontId="13" fillId="0" borderId="7" xfId="0" applyFont="1" applyFill="1" applyBorder="1" applyAlignment="1" applyProtection="1">
      <alignment horizontal="center" vertical="center" wrapText="1"/>
      <protection locked="0"/>
    </xf>
    <xf numFmtId="0" fontId="14" fillId="0" borderId="7" xfId="3" applyFont="1" applyBorder="1" applyAlignment="1">
      <alignment horizontal="center" vertical="center"/>
    </xf>
    <xf numFmtId="41" fontId="14" fillId="0" borderId="7" xfId="11" applyFont="1" applyFill="1" applyBorder="1" applyAlignment="1">
      <alignment horizontal="center" vertical="center" wrapText="1"/>
    </xf>
    <xf numFmtId="0" fontId="0" fillId="0" borderId="0" xfId="0" applyFont="1"/>
    <xf numFmtId="0" fontId="13" fillId="4"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5" fillId="0" borderId="7" xfId="0" applyFont="1" applyFill="1" applyBorder="1" applyAlignment="1">
      <alignment horizontal="right" vertical="center" wrapText="1"/>
    </xf>
    <xf numFmtId="0" fontId="6"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5"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9" fontId="14" fillId="0" borderId="7" xfId="0" applyNumberFormat="1" applyFont="1" applyBorder="1" applyAlignment="1">
      <alignment horizontal="center" vertical="center" wrapText="1"/>
    </xf>
    <xf numFmtId="41" fontId="14" fillId="0" borderId="7" xfId="11" applyFont="1" applyBorder="1" applyAlignment="1">
      <alignment horizontal="center" vertical="center" wrapText="1"/>
    </xf>
    <xf numFmtId="14"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10" fontId="14" fillId="0" borderId="7" xfId="11" applyNumberFormat="1" applyFont="1" applyBorder="1" applyAlignment="1">
      <alignment horizontal="center" vertical="center" wrapText="1"/>
    </xf>
    <xf numFmtId="0" fontId="11" fillId="11" borderId="7" xfId="0" applyFont="1" applyFill="1" applyBorder="1" applyAlignment="1">
      <alignment horizontal="center" vertical="center" wrapText="1"/>
    </xf>
    <xf numFmtId="0" fontId="0" fillId="0" borderId="0" xfId="0" applyFont="1" applyAlignment="1">
      <alignment horizontal="center"/>
    </xf>
    <xf numFmtId="9"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xf>
    <xf numFmtId="0" fontId="0" fillId="0" borderId="7" xfId="0" applyFont="1" applyBorder="1"/>
    <xf numFmtId="0" fontId="16" fillId="0" borderId="0" xfId="0" applyFont="1"/>
    <xf numFmtId="166"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5"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15" fillId="0" borderId="7" xfId="0" applyFont="1" applyFill="1" applyBorder="1" applyAlignment="1" applyProtection="1">
      <alignment horizontal="center" vertical="center" wrapText="1" readingOrder="1"/>
      <protection locked="0"/>
    </xf>
    <xf numFmtId="0" fontId="9" fillId="0" borderId="7" xfId="0" applyFont="1" applyBorder="1" applyAlignment="1">
      <alignment horizontal="center" vertical="center" wrapText="1"/>
    </xf>
    <xf numFmtId="9" fontId="9" fillId="0" borderId="7" xfId="7" applyFont="1" applyBorder="1" applyAlignment="1">
      <alignment horizontal="center" vertical="center" wrapText="1"/>
    </xf>
    <xf numFmtId="0" fontId="9" fillId="4" borderId="7" xfId="0" applyFont="1" applyFill="1" applyBorder="1" applyAlignment="1">
      <alignment horizontal="left"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5" fillId="4" borderId="7" xfId="0" applyFont="1" applyFill="1" applyBorder="1" applyAlignment="1">
      <alignment horizontal="justify" vertical="center" wrapText="1"/>
    </xf>
    <xf numFmtId="0" fontId="0" fillId="0" borderId="9" xfId="0" applyFont="1" applyBorder="1" applyAlignment="1">
      <alignment horizontal="center" vertical="center"/>
    </xf>
    <xf numFmtId="41" fontId="0" fillId="0" borderId="9" xfId="11" applyFont="1" applyBorder="1" applyAlignment="1">
      <alignment horizontal="center" vertical="center"/>
    </xf>
    <xf numFmtId="169" fontId="5"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0" fontId="6" fillId="8"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9" fontId="14" fillId="0" borderId="7" xfId="0" applyNumberFormat="1" applyFont="1" applyBorder="1" applyAlignment="1">
      <alignment horizontal="center" vertical="center" wrapText="1"/>
    </xf>
    <xf numFmtId="41" fontId="14" fillId="0" borderId="7" xfId="11" applyFont="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14"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9" fontId="17" fillId="4" borderId="7" xfId="12"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0" fillId="0" borderId="7" xfId="0" applyFont="1" applyBorder="1"/>
    <xf numFmtId="0" fontId="18" fillId="8" borderId="7" xfId="0" applyFont="1" applyFill="1" applyBorder="1" applyAlignment="1">
      <alignment horizontal="center" vertical="center"/>
    </xf>
    <xf numFmtId="0" fontId="18" fillId="8" borderId="7" xfId="0" applyFont="1" applyFill="1" applyBorder="1" applyAlignment="1">
      <alignment horizontal="center" vertical="center" wrapText="1"/>
    </xf>
    <xf numFmtId="9" fontId="17" fillId="4" borderId="7" xfId="12" applyFont="1" applyFill="1" applyBorder="1" applyAlignment="1">
      <alignment horizontal="center" vertical="center" wrapText="1"/>
    </xf>
    <xf numFmtId="0" fontId="0" fillId="0" borderId="0" xfId="0" applyFont="1" applyAlignment="1">
      <alignment horizontal="center" vertical="center"/>
    </xf>
    <xf numFmtId="9" fontId="5" fillId="0" borderId="7" xfId="12" applyFont="1" applyFill="1" applyBorder="1" applyAlignment="1">
      <alignment horizontal="center" vertical="center" wrapText="1"/>
    </xf>
    <xf numFmtId="41" fontId="5" fillId="0" borderId="7" xfId="15" applyFont="1" applyFill="1" applyBorder="1" applyAlignment="1">
      <alignment horizontal="center" vertical="center" wrapText="1"/>
    </xf>
    <xf numFmtId="0" fontId="0" fillId="0" borderId="7" xfId="0" applyFont="1" applyBorder="1" applyAlignment="1">
      <alignment vertical="center" wrapText="1"/>
    </xf>
    <xf numFmtId="41" fontId="5" fillId="0" borderId="7" xfId="15" applyFont="1" applyFill="1" applyBorder="1" applyAlignment="1">
      <alignment horizontal="right" vertical="center" wrapText="1"/>
    </xf>
    <xf numFmtId="9" fontId="5" fillId="0" borderId="7" xfId="12" applyFont="1" applyFill="1" applyBorder="1" applyAlignment="1">
      <alignment horizontal="right" vertical="center" wrapText="1"/>
    </xf>
    <xf numFmtId="10" fontId="2" fillId="0" borderId="7" xfId="0" applyNumberFormat="1" applyFont="1" applyFill="1" applyBorder="1" applyAlignment="1">
      <alignment horizontal="center" vertical="center" wrapText="1"/>
    </xf>
    <xf numFmtId="10" fontId="2" fillId="0" borderId="7" xfId="0" applyNumberFormat="1" applyFont="1" applyBorder="1" applyAlignment="1">
      <alignment horizontal="left" vertical="center" wrapText="1"/>
    </xf>
    <xf numFmtId="166" fontId="2" fillId="0" borderId="7" xfId="12" applyNumberFormat="1" applyFont="1" applyFill="1" applyBorder="1" applyAlignment="1">
      <alignment horizontal="center" vertical="center" wrapText="1"/>
    </xf>
    <xf numFmtId="9" fontId="17" fillId="0" borderId="7" xfId="3" applyNumberFormat="1" applyFont="1" applyBorder="1" applyAlignment="1">
      <alignment horizontal="center" vertical="center"/>
    </xf>
    <xf numFmtId="9" fontId="19" fillId="0" borderId="0" xfId="0" applyNumberFormat="1" applyFont="1" applyAlignment="1">
      <alignment horizontal="center" vertical="center"/>
    </xf>
    <xf numFmtId="0" fontId="2" fillId="0" borderId="7" xfId="0" applyFont="1" applyBorder="1" applyAlignment="1">
      <alignment vertical="top" wrapText="1"/>
    </xf>
    <xf numFmtId="0" fontId="2" fillId="0" borderId="7" xfId="0" applyFont="1" applyBorder="1" applyAlignment="1">
      <alignment horizontal="left" vertical="top" wrapText="1"/>
    </xf>
    <xf numFmtId="0" fontId="2" fillId="0" borderId="7" xfId="0" applyFont="1" applyFill="1" applyBorder="1" applyAlignment="1">
      <alignment vertical="top" wrapText="1"/>
    </xf>
    <xf numFmtId="170" fontId="5" fillId="0" borderId="7" xfId="11" applyNumberFormat="1" applyFont="1" applyFill="1" applyBorder="1" applyAlignment="1">
      <alignment horizontal="center" vertical="center" wrapText="1"/>
    </xf>
    <xf numFmtId="171" fontId="5" fillId="0" borderId="7" xfId="11" applyNumberFormat="1" applyFont="1" applyFill="1" applyBorder="1" applyAlignment="1">
      <alignment horizontal="center" vertical="center" wrapText="1"/>
    </xf>
    <xf numFmtId="172" fontId="0" fillId="0" borderId="7" xfId="11" applyNumberFormat="1" applyFont="1" applyBorder="1" applyAlignment="1">
      <alignment horizontal="center" vertical="center"/>
    </xf>
    <xf numFmtId="172" fontId="5" fillId="0" borderId="7" xfId="11" applyNumberFormat="1" applyFont="1" applyFill="1" applyBorder="1" applyAlignment="1">
      <alignment horizontal="center" vertical="center" wrapText="1"/>
    </xf>
    <xf numFmtId="9" fontId="0" fillId="4" borderId="7" xfId="0" applyNumberFormat="1" applyFont="1" applyFill="1" applyBorder="1" applyAlignment="1">
      <alignment horizontal="center" vertical="center"/>
    </xf>
    <xf numFmtId="0" fontId="0" fillId="0" borderId="7" xfId="0" applyFont="1" applyBorder="1" applyAlignment="1">
      <alignment vertical="top" wrapText="1"/>
    </xf>
    <xf numFmtId="0" fontId="0" fillId="0" borderId="7" xfId="0" applyFont="1" applyFill="1" applyBorder="1" applyAlignment="1">
      <alignment vertical="center" wrapText="1"/>
    </xf>
    <xf numFmtId="9" fontId="14" fillId="0" borderId="7" xfId="12" applyFont="1" applyFill="1" applyBorder="1" applyAlignment="1">
      <alignment horizontal="center" vertical="center" wrapText="1"/>
    </xf>
    <xf numFmtId="9" fontId="14" fillId="0" borderId="7" xfId="12" applyFont="1" applyBorder="1" applyAlignment="1">
      <alignment horizontal="center" vertical="center" wrapText="1"/>
    </xf>
    <xf numFmtId="0" fontId="0" fillId="0" borderId="7" xfId="0" applyFont="1" applyBorder="1" applyAlignment="1">
      <alignment wrapText="1"/>
    </xf>
    <xf numFmtId="0" fontId="0" fillId="0" borderId="7" xfId="0" applyFont="1" applyBorder="1" applyAlignment="1">
      <alignment horizontal="center" vertical="center" wrapText="1"/>
    </xf>
    <xf numFmtId="0" fontId="5" fillId="4"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24" fillId="0" borderId="0" xfId="0" applyFont="1"/>
    <xf numFmtId="0" fontId="9"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9" fontId="5" fillId="0" borderId="7" xfId="7" applyFont="1" applyFill="1" applyBorder="1" applyAlignment="1">
      <alignment horizontal="center" vertical="center"/>
    </xf>
    <xf numFmtId="0" fontId="9" fillId="0" borderId="8"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7" xfId="0" applyFont="1" applyFill="1" applyBorder="1" applyAlignment="1">
      <alignment horizontal="justify" vertical="center" wrapText="1"/>
    </xf>
    <xf numFmtId="0" fontId="5" fillId="0" borderId="8"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7" xfId="0" applyFont="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6" fillId="8"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1" fontId="9" fillId="0" borderId="7" xfId="11" applyNumberFormat="1" applyFont="1" applyBorder="1" applyAlignment="1">
      <alignment horizontal="center" vertical="center" wrapText="1"/>
    </xf>
    <xf numFmtId="0" fontId="9" fillId="0" borderId="7" xfId="0" applyFont="1" applyFill="1" applyBorder="1" applyAlignment="1">
      <alignment horizontal="justify" vertical="top" wrapText="1"/>
    </xf>
    <xf numFmtId="9" fontId="5" fillId="0" borderId="7"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25" fillId="8" borderId="7" xfId="0" applyFont="1" applyFill="1" applyBorder="1" applyAlignment="1">
      <alignment horizontal="center" vertical="center"/>
    </xf>
    <xf numFmtId="0" fontId="25" fillId="8"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11" fillId="11" borderId="7" xfId="0" applyFont="1" applyFill="1" applyBorder="1" applyAlignment="1">
      <alignment horizontal="left" vertical="center" wrapText="1"/>
    </xf>
    <xf numFmtId="0" fontId="7" fillId="0" borderId="0" xfId="0" applyFont="1" applyFill="1" applyBorder="1" applyAlignment="1">
      <alignment vertical="center"/>
    </xf>
    <xf numFmtId="0" fontId="0" fillId="0" borderId="7" xfId="0" applyBorder="1"/>
    <xf numFmtId="0" fontId="0" fillId="0" borderId="8" xfId="0" applyBorder="1"/>
    <xf numFmtId="0" fontId="5" fillId="4" borderId="8" xfId="0" applyFont="1" applyFill="1" applyBorder="1" applyAlignment="1">
      <alignment horizontal="center" vertical="center"/>
    </xf>
    <xf numFmtId="0" fontId="26" fillId="0" borderId="7" xfId="0" applyFont="1" applyFill="1" applyBorder="1" applyAlignment="1">
      <alignment horizontal="center" vertical="center" wrapText="1"/>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8" fillId="11" borderId="7" xfId="0" applyFont="1" applyFill="1" applyBorder="1" applyAlignment="1">
      <alignment horizontal="center" vertical="center"/>
    </xf>
    <xf numFmtId="0" fontId="6" fillId="11" borderId="7" xfId="0" applyFont="1" applyFill="1" applyBorder="1" applyAlignment="1">
      <alignment horizontal="center" vertical="center"/>
    </xf>
    <xf numFmtId="0" fontId="11" fillId="8" borderId="7"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7" xfId="0" applyFont="1" applyFill="1" applyBorder="1" applyAlignment="1">
      <alignment horizontal="center" vertical="center"/>
    </xf>
    <xf numFmtId="0" fontId="5" fillId="4" borderId="7" xfId="0" applyFont="1" applyFill="1" applyBorder="1" applyAlignment="1" applyProtection="1">
      <alignment horizontal="center" vertical="center" wrapText="1"/>
      <protection locked="0"/>
    </xf>
    <xf numFmtId="0" fontId="5" fillId="4" borderId="7" xfId="0" applyFont="1" applyFill="1" applyBorder="1" applyAlignment="1">
      <alignment horizontal="center" vertical="center" wrapText="1"/>
    </xf>
    <xf numFmtId="0" fontId="5" fillId="0" borderId="7" xfId="0" applyFont="1" applyBorder="1" applyAlignment="1">
      <alignment horizontal="left" vertical="top" wrapText="1"/>
    </xf>
    <xf numFmtId="9" fontId="5" fillId="0" borderId="7" xfId="0" applyNumberFormat="1" applyFont="1" applyFill="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Fill="1" applyBorder="1" applyAlignment="1">
      <alignment horizontal="center" vertical="center" wrapText="1"/>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2"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2" fillId="0" borderId="7" xfId="0" applyFont="1" applyBorder="1" applyAlignment="1">
      <alignment horizontal="center" vertical="center" wrapText="1"/>
    </xf>
    <xf numFmtId="0" fontId="0" fillId="0" borderId="7" xfId="0" applyFont="1" applyBorder="1" applyAlignment="1">
      <alignment horizontal="center" vertical="center" wrapText="1"/>
    </xf>
    <xf numFmtId="14" fontId="5" fillId="4"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0" fontId="0" fillId="4"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7" xfId="0" applyFont="1" applyFill="1" applyBorder="1" applyAlignment="1">
      <alignment horizontal="center" vertical="center"/>
    </xf>
    <xf numFmtId="0" fontId="2"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0" fontId="14" fillId="0" borderId="7" xfId="0" applyFont="1" applyBorder="1" applyAlignment="1">
      <alignment horizontal="center" vertical="center" wrapText="1"/>
    </xf>
    <xf numFmtId="10" fontId="14" fillId="0" borderId="7" xfId="0" applyNumberFormat="1" applyFont="1" applyBorder="1" applyAlignment="1">
      <alignment horizontal="center" vertical="center" wrapText="1"/>
    </xf>
    <xf numFmtId="9" fontId="14" fillId="0" borderId="7" xfId="0" applyNumberFormat="1" applyFont="1" applyBorder="1" applyAlignment="1">
      <alignment horizontal="center" vertical="center" wrapText="1"/>
    </xf>
    <xf numFmtId="41" fontId="14" fillId="0" borderId="7" xfId="11" applyFont="1" applyBorder="1" applyAlignment="1">
      <alignment horizontal="center" vertical="center" wrapText="1"/>
    </xf>
    <xf numFmtId="9" fontId="14" fillId="0" borderId="7"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10" fontId="14" fillId="0" borderId="7" xfId="11" applyNumberFormat="1" applyFont="1" applyBorder="1" applyAlignment="1">
      <alignment horizontal="center" vertical="center" wrapText="1"/>
    </xf>
    <xf numFmtId="10" fontId="14" fillId="0" borderId="7" xfId="0" applyNumberFormat="1" applyFont="1" applyFill="1" applyBorder="1" applyAlignment="1">
      <alignment horizontal="center" vertical="center" wrapText="1"/>
    </xf>
    <xf numFmtId="41" fontId="0" fillId="0" borderId="7" xfId="11" applyFont="1" applyBorder="1" applyAlignment="1">
      <alignment horizontal="center" vertical="center"/>
    </xf>
    <xf numFmtId="10" fontId="2" fillId="0" borderId="7" xfId="0" applyNumberFormat="1" applyFont="1" applyBorder="1" applyAlignment="1">
      <alignment horizontal="center" vertical="center" wrapText="1"/>
    </xf>
    <xf numFmtId="0" fontId="7" fillId="9" borderId="7" xfId="0" applyFont="1" applyFill="1" applyBorder="1" applyAlignment="1">
      <alignment horizontal="center" vertical="center"/>
    </xf>
    <xf numFmtId="14" fontId="5" fillId="0" borderId="7" xfId="0" applyNumberFormat="1" applyFont="1" applyFill="1" applyBorder="1" applyAlignment="1">
      <alignment horizontal="center" vertical="center" wrapText="1"/>
    </xf>
    <xf numFmtId="0" fontId="0" fillId="0" borderId="7" xfId="0" applyBorder="1" applyAlignment="1">
      <alignment horizontal="center" vertical="center"/>
    </xf>
    <xf numFmtId="0" fontId="2" fillId="4" borderId="7" xfId="0" applyFont="1" applyFill="1" applyBorder="1" applyAlignment="1">
      <alignment horizontal="center" vertical="center"/>
    </xf>
    <xf numFmtId="41" fontId="8" fillId="8" borderId="7" xfId="11" applyFont="1" applyFill="1" applyBorder="1" applyAlignment="1">
      <alignment horizontal="center" vertical="center" wrapText="1"/>
    </xf>
    <xf numFmtId="0" fontId="25" fillId="8" borderId="7" xfId="0" applyFont="1" applyFill="1" applyBorder="1" applyAlignment="1">
      <alignment horizontal="center" vertical="center" wrapText="1"/>
    </xf>
    <xf numFmtId="0" fontId="25" fillId="8" borderId="7" xfId="0" applyFont="1" applyFill="1" applyBorder="1" applyAlignment="1">
      <alignment horizontal="center" vertical="center"/>
    </xf>
    <xf numFmtId="0" fontId="6" fillId="8"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0" fontId="2" fillId="0" borderId="7" xfId="0" applyNumberFormat="1" applyFont="1" applyBorder="1" applyAlignment="1">
      <alignment horizontal="left" vertical="center" wrapText="1"/>
    </xf>
    <xf numFmtId="0" fontId="2" fillId="0" borderId="7" xfId="0" applyFont="1" applyBorder="1" applyAlignment="1">
      <alignment horizontal="left" vertical="center" wrapText="1"/>
    </xf>
    <xf numFmtId="9" fontId="14" fillId="0" borderId="7" xfId="15" applyNumberFormat="1" applyFont="1" applyBorder="1" applyAlignment="1">
      <alignment horizontal="center" vertical="center" wrapText="1"/>
    </xf>
    <xf numFmtId="41" fontId="14" fillId="0" borderId="7" xfId="15" applyFont="1" applyBorder="1" applyAlignment="1">
      <alignment horizontal="center" vertical="center" wrapText="1"/>
    </xf>
    <xf numFmtId="0" fontId="0" fillId="0" borderId="7" xfId="0" applyFont="1" applyBorder="1" applyAlignment="1">
      <alignment horizontal="center"/>
    </xf>
    <xf numFmtId="9" fontId="2" fillId="0" borderId="7" xfId="12" applyFont="1" applyBorder="1" applyAlignment="1">
      <alignment horizontal="left" vertical="center" wrapText="1"/>
    </xf>
    <xf numFmtId="9" fontId="0" fillId="0" borderId="7" xfId="12" applyFont="1" applyBorder="1" applyAlignment="1">
      <alignment horizontal="left" vertical="center" wrapText="1"/>
    </xf>
    <xf numFmtId="0" fontId="0" fillId="0" borderId="7" xfId="0" applyFont="1" applyBorder="1" applyAlignment="1">
      <alignment horizontal="left" vertical="center" wrapText="1"/>
    </xf>
    <xf numFmtId="0" fontId="0" fillId="0" borderId="7" xfId="0" applyFont="1" applyBorder="1" applyAlignment="1">
      <alignment horizontal="left" wrapText="1"/>
    </xf>
    <xf numFmtId="9" fontId="14" fillId="0" borderId="7" xfId="12" applyFont="1" applyFill="1" applyBorder="1" applyAlignment="1">
      <alignment horizontal="center" vertical="center" wrapText="1"/>
    </xf>
    <xf numFmtId="9" fontId="18" fillId="8" borderId="7" xfId="7"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9" fillId="0" borderId="7" xfId="0" applyFont="1" applyBorder="1" applyAlignment="1">
      <alignment horizontal="justify" vertical="center" wrapText="1"/>
    </xf>
    <xf numFmtId="0" fontId="5" fillId="4" borderId="7" xfId="0" applyFont="1" applyFill="1" applyBorder="1" applyAlignment="1" applyProtection="1">
      <alignment horizontal="center" vertical="center"/>
      <protection locked="0"/>
    </xf>
    <xf numFmtId="0" fontId="9" fillId="0" borderId="7" xfId="0" applyFont="1" applyFill="1" applyBorder="1" applyAlignment="1">
      <alignment horizontal="justify" vertical="center" wrapText="1"/>
    </xf>
    <xf numFmtId="0" fontId="6" fillId="8" borderId="7" xfId="0" applyFont="1" applyFill="1" applyBorder="1" applyAlignment="1">
      <alignment horizontal="center" vertical="center"/>
    </xf>
    <xf numFmtId="9" fontId="5" fillId="0" borderId="8" xfId="0" applyNumberFormat="1" applyFont="1" applyFill="1" applyBorder="1" applyAlignment="1">
      <alignment horizontal="center" vertical="center"/>
    </xf>
    <xf numFmtId="9" fontId="5" fillId="0" borderId="9" xfId="0" applyNumberFormat="1" applyFont="1" applyFill="1" applyBorder="1" applyAlignment="1">
      <alignment horizontal="center" vertical="center"/>
    </xf>
    <xf numFmtId="9" fontId="5" fillId="0" borderId="8" xfId="0" applyNumberFormat="1" applyFont="1" applyFill="1" applyBorder="1" applyAlignment="1">
      <alignment horizontal="center" vertical="top" wrapText="1"/>
    </xf>
    <xf numFmtId="9" fontId="5" fillId="0" borderId="9" xfId="0" applyNumberFormat="1" applyFont="1" applyFill="1" applyBorder="1" applyAlignment="1">
      <alignment horizontal="center"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6">
    <cellStyle name="Millares [0]" xfId="11" builtinId="6"/>
    <cellStyle name="Millares [0] 2" xfId="15"/>
    <cellStyle name="Millares [0] 3" xfId="14"/>
    <cellStyle name="Millares 2" xfId="1"/>
    <cellStyle name="Millares 2 2" xfId="8"/>
    <cellStyle name="Moneda 2" xfId="2"/>
    <cellStyle name="Moneda 2 2" xfId="9"/>
    <cellStyle name="Normal" xfId="0" builtinId="0"/>
    <cellStyle name="Normal 2" xfId="3"/>
    <cellStyle name="Normal 3" xfId="6"/>
    <cellStyle name="Normal 4" xfId="13"/>
    <cellStyle name="Porcentaje" xfId="7" builtinId="5"/>
    <cellStyle name="Porcentaje 2" xfId="12"/>
    <cellStyle name="Porcentual 2" xfId="4"/>
    <cellStyle name="Porcentual 2 2" xfId="10"/>
    <cellStyle name="Porcentual 3" xfId="5"/>
  </cellStyles>
  <dxfs count="0"/>
  <tableStyles count="0" defaultTableStyle="TableStyleMedium9" defaultPivotStyle="PivotStyleLight16"/>
  <colors>
    <mruColors>
      <color rgb="FFFFCCCC"/>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3</xdr:row>
      <xdr:rowOff>0</xdr:rowOff>
    </xdr:to>
    <xdr:pic>
      <xdr:nvPicPr>
        <xdr:cNvPr id="2" name="1 Imagen">
          <a:extLst>
            <a:ext uri="{FF2B5EF4-FFF2-40B4-BE49-F238E27FC236}">
              <a16:creationId xmlns:a16="http://schemas.microsoft.com/office/drawing/2014/main"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1382183</xdr:colOff>
      <xdr:row>2</xdr:row>
      <xdr:rowOff>3175</xdr:rowOff>
    </xdr:to>
    <xdr:pic>
      <xdr:nvPicPr>
        <xdr:cNvPr id="2" name="1 Imagen">
          <a:extLst>
            <a:ext uri="{FF2B5EF4-FFF2-40B4-BE49-F238E27FC236}">
              <a16:creationId xmlns:a16="http://schemas.microsoft.com/office/drawing/2014/main"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1231900</xdr:colOff>
      <xdr:row>1</xdr:row>
      <xdr:rowOff>300567</xdr:rowOff>
    </xdr:to>
    <xdr:pic>
      <xdr:nvPicPr>
        <xdr:cNvPr id="2" name="1 Imagen">
          <a:extLst>
            <a:ext uri="{FF2B5EF4-FFF2-40B4-BE49-F238E27FC236}">
              <a16:creationId xmlns:a16="http://schemas.microsoft.com/office/drawing/2014/main"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a16="http://schemas.microsoft.com/office/drawing/2014/main"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a16="http://schemas.microsoft.com/office/drawing/2014/main"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a16="http://schemas.microsoft.com/office/drawing/2014/main"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a16="http://schemas.microsoft.com/office/drawing/2014/main"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56"/>
  <sheetViews>
    <sheetView zoomScale="80" zoomScaleNormal="80" workbookViewId="0">
      <selection activeCell="Z8" sqref="Z8"/>
    </sheetView>
  </sheetViews>
  <sheetFormatPr baseColWidth="10" defaultColWidth="10.7109375" defaultRowHeight="12.75"/>
  <cols>
    <col min="1" max="1" width="19.7109375" customWidth="1"/>
    <col min="2" max="2" width="19.85546875" customWidth="1"/>
    <col min="3" max="3" width="19.5703125" style="14" customWidth="1"/>
    <col min="4" max="4" width="18" customWidth="1"/>
    <col min="5" max="5" width="25.140625" customWidth="1"/>
    <col min="6" max="6" width="17.5703125" customWidth="1"/>
    <col min="7" max="7" width="42.85546875" customWidth="1"/>
    <col min="8" max="8" width="43.42578125" style="13" bestFit="1" customWidth="1"/>
    <col min="9" max="9" width="14" customWidth="1"/>
    <col min="10" max="10" width="14.42578125" customWidth="1"/>
    <col min="11" max="14" width="15" customWidth="1"/>
    <col min="15" max="15" width="15.5703125" hidden="1" customWidth="1"/>
    <col min="16" max="16" width="20.5703125" hidden="1" customWidth="1"/>
    <col min="17" max="17" width="16.85546875" customWidth="1"/>
    <col min="18" max="18" width="21.28515625" customWidth="1"/>
    <col min="19" max="19" width="14.140625" customWidth="1"/>
    <col min="20" max="20" width="20" customWidth="1"/>
    <col min="21" max="21" width="14.140625" customWidth="1"/>
    <col min="22" max="22" width="20.5703125" customWidth="1"/>
    <col min="26" max="26" width="15" customWidth="1"/>
  </cols>
  <sheetData>
    <row r="1" spans="1:26" ht="28.5" customHeight="1">
      <c r="A1" s="13"/>
      <c r="B1" s="13"/>
      <c r="D1" s="13"/>
      <c r="E1" s="13"/>
      <c r="F1" s="13"/>
      <c r="G1" s="13"/>
      <c r="I1" s="13"/>
      <c r="J1" s="13"/>
      <c r="K1" s="13"/>
      <c r="L1" s="13"/>
      <c r="M1" s="13"/>
      <c r="N1" s="13"/>
    </row>
    <row r="2" spans="1:26" ht="24" customHeight="1">
      <c r="A2" s="13"/>
      <c r="B2" s="13"/>
      <c r="D2" s="13"/>
      <c r="E2" s="13"/>
      <c r="F2" s="13"/>
      <c r="G2" s="13"/>
      <c r="I2" s="13"/>
      <c r="J2" s="13"/>
      <c r="K2" s="13"/>
      <c r="L2" s="13"/>
      <c r="M2" s="13"/>
      <c r="N2" s="13"/>
    </row>
    <row r="3" spans="1:26" ht="12" customHeight="1">
      <c r="A3" s="13"/>
      <c r="B3" s="13"/>
      <c r="D3" s="13"/>
      <c r="E3" s="13"/>
      <c r="F3" s="13"/>
      <c r="G3" s="13"/>
      <c r="I3" s="13"/>
      <c r="J3" s="13"/>
      <c r="K3" s="13"/>
      <c r="L3" s="13"/>
      <c r="M3" s="13"/>
      <c r="N3" s="13"/>
    </row>
    <row r="4" spans="1:26" ht="33.75">
      <c r="A4" s="174" t="s">
        <v>737</v>
      </c>
      <c r="B4" s="175"/>
      <c r="C4" s="175"/>
      <c r="D4" s="175"/>
      <c r="E4" s="175"/>
      <c r="F4" s="175"/>
      <c r="G4" s="175"/>
      <c r="H4" s="175"/>
      <c r="I4" s="175"/>
      <c r="J4" s="175"/>
      <c r="K4" s="175"/>
      <c r="L4" s="175"/>
      <c r="M4" s="175"/>
      <c r="N4" s="175"/>
      <c r="O4" s="175"/>
      <c r="P4" s="175"/>
      <c r="Q4" s="175"/>
      <c r="R4" s="175"/>
      <c r="S4" s="175"/>
      <c r="T4" s="175"/>
      <c r="U4" s="175"/>
      <c r="V4" s="175"/>
      <c r="W4" s="169"/>
      <c r="X4" s="169"/>
      <c r="Y4" s="169"/>
      <c r="Z4" s="169"/>
    </row>
    <row r="5" spans="1:26" ht="28.5" customHeight="1">
      <c r="A5" s="178" t="s">
        <v>99</v>
      </c>
      <c r="B5" s="178" t="s">
        <v>74</v>
      </c>
      <c r="C5" s="179" t="s">
        <v>65</v>
      </c>
      <c r="D5" s="179" t="s">
        <v>66</v>
      </c>
      <c r="E5" s="179" t="s">
        <v>67</v>
      </c>
      <c r="F5" s="179" t="s">
        <v>68</v>
      </c>
      <c r="G5" s="179" t="s">
        <v>69</v>
      </c>
      <c r="H5" s="179" t="s">
        <v>666</v>
      </c>
      <c r="I5" s="180" t="s">
        <v>70</v>
      </c>
      <c r="J5" s="180"/>
      <c r="K5" s="179" t="s">
        <v>79</v>
      </c>
      <c r="L5" s="179"/>
      <c r="M5" s="179"/>
      <c r="N5" s="179"/>
      <c r="O5" s="176" t="s">
        <v>490</v>
      </c>
      <c r="P5" s="176"/>
      <c r="Q5" s="176"/>
      <c r="R5" s="176"/>
      <c r="S5" s="176"/>
      <c r="T5" s="176"/>
      <c r="U5" s="176"/>
      <c r="V5" s="176"/>
    </row>
    <row r="6" spans="1:26" ht="15.75">
      <c r="A6" s="178"/>
      <c r="B6" s="178"/>
      <c r="C6" s="179"/>
      <c r="D6" s="179"/>
      <c r="E6" s="179"/>
      <c r="F6" s="179"/>
      <c r="G6" s="179"/>
      <c r="H6" s="179"/>
      <c r="I6" s="179" t="s">
        <v>71</v>
      </c>
      <c r="J6" s="179" t="s">
        <v>72</v>
      </c>
      <c r="K6" s="108" t="s">
        <v>75</v>
      </c>
      <c r="L6" s="108" t="s">
        <v>76</v>
      </c>
      <c r="M6" s="108" t="s">
        <v>77</v>
      </c>
      <c r="N6" s="108" t="s">
        <v>78</v>
      </c>
      <c r="O6" s="177" t="s">
        <v>75</v>
      </c>
      <c r="P6" s="177"/>
      <c r="Q6" s="177" t="s">
        <v>76</v>
      </c>
      <c r="R6" s="177"/>
      <c r="S6" s="177" t="s">
        <v>77</v>
      </c>
      <c r="T6" s="177"/>
      <c r="U6" s="177" t="s">
        <v>78</v>
      </c>
      <c r="V6" s="177"/>
    </row>
    <row r="7" spans="1:26" ht="42.75" customHeight="1">
      <c r="A7" s="178"/>
      <c r="B7" s="178"/>
      <c r="C7" s="179"/>
      <c r="D7" s="179"/>
      <c r="E7" s="179"/>
      <c r="F7" s="179"/>
      <c r="G7" s="179"/>
      <c r="H7" s="179"/>
      <c r="I7" s="179"/>
      <c r="J7" s="179"/>
      <c r="K7" s="109" t="s">
        <v>64</v>
      </c>
      <c r="L7" s="109" t="s">
        <v>64</v>
      </c>
      <c r="M7" s="109" t="s">
        <v>64</v>
      </c>
      <c r="N7" s="109" t="s">
        <v>64</v>
      </c>
      <c r="O7" s="67" t="s">
        <v>492</v>
      </c>
      <c r="P7" s="168" t="s">
        <v>491</v>
      </c>
      <c r="Q7" s="67" t="s">
        <v>492</v>
      </c>
      <c r="R7" s="67" t="s">
        <v>491</v>
      </c>
      <c r="S7" s="67" t="s">
        <v>492</v>
      </c>
      <c r="T7" s="67" t="s">
        <v>491</v>
      </c>
      <c r="U7" s="67" t="s">
        <v>492</v>
      </c>
      <c r="V7" s="67" t="s">
        <v>491</v>
      </c>
    </row>
    <row r="8" spans="1:26" ht="89.25" customHeight="1">
      <c r="A8" s="182" t="s">
        <v>60</v>
      </c>
      <c r="B8" s="181" t="s">
        <v>88</v>
      </c>
      <c r="C8" s="186" t="s">
        <v>156</v>
      </c>
      <c r="D8" s="184">
        <v>0.2</v>
      </c>
      <c r="E8" s="145" t="s">
        <v>166</v>
      </c>
      <c r="F8" s="145">
        <v>1</v>
      </c>
      <c r="G8" s="185" t="s">
        <v>718</v>
      </c>
      <c r="H8" s="154" t="s">
        <v>738</v>
      </c>
      <c r="I8" s="145" t="s">
        <v>157</v>
      </c>
      <c r="J8" s="17" t="s">
        <v>158</v>
      </c>
      <c r="K8" s="23">
        <v>1</v>
      </c>
      <c r="L8" s="23">
        <v>0</v>
      </c>
      <c r="M8" s="23">
        <v>0</v>
      </c>
      <c r="N8" s="23">
        <v>0</v>
      </c>
      <c r="O8" s="23"/>
      <c r="P8" s="170"/>
      <c r="Q8" s="23"/>
      <c r="R8" s="170"/>
      <c r="S8" s="23"/>
      <c r="T8" s="170"/>
      <c r="U8" s="23"/>
      <c r="V8" s="170"/>
    </row>
    <row r="9" spans="1:26" ht="93.75" customHeight="1">
      <c r="A9" s="182"/>
      <c r="B9" s="181"/>
      <c r="C9" s="186"/>
      <c r="D9" s="184"/>
      <c r="E9" s="145" t="s">
        <v>101</v>
      </c>
      <c r="F9" s="143">
        <v>1</v>
      </c>
      <c r="G9" s="185"/>
      <c r="H9" s="154" t="s">
        <v>684</v>
      </c>
      <c r="I9" s="145" t="s">
        <v>157</v>
      </c>
      <c r="J9" s="17">
        <v>43465</v>
      </c>
      <c r="K9" s="23">
        <v>0.25</v>
      </c>
      <c r="L9" s="23">
        <v>0.5</v>
      </c>
      <c r="M9" s="23">
        <v>0.75</v>
      </c>
      <c r="N9" s="23">
        <v>1</v>
      </c>
      <c r="O9" s="23"/>
      <c r="P9" s="170"/>
      <c r="Q9" s="23"/>
      <c r="R9" s="170"/>
      <c r="S9" s="23"/>
      <c r="T9" s="170"/>
      <c r="U9" s="23"/>
      <c r="V9" s="170"/>
    </row>
    <row r="10" spans="1:26" ht="125.25" customHeight="1">
      <c r="A10" s="182"/>
      <c r="B10" s="181"/>
      <c r="C10" s="187" t="s">
        <v>159</v>
      </c>
      <c r="D10" s="184">
        <v>0.2</v>
      </c>
      <c r="E10" s="145" t="s">
        <v>101</v>
      </c>
      <c r="F10" s="145" t="s">
        <v>160</v>
      </c>
      <c r="G10" s="183" t="s">
        <v>719</v>
      </c>
      <c r="H10" s="145" t="s">
        <v>685</v>
      </c>
      <c r="I10" s="144">
        <v>43101</v>
      </c>
      <c r="J10" s="17">
        <v>43190</v>
      </c>
      <c r="K10" s="23">
        <v>1</v>
      </c>
      <c r="L10" s="23">
        <v>1</v>
      </c>
      <c r="M10" s="23">
        <v>1</v>
      </c>
      <c r="N10" s="23">
        <v>1</v>
      </c>
      <c r="O10" s="23"/>
      <c r="P10" s="170"/>
      <c r="Q10" s="23"/>
      <c r="R10" s="170"/>
      <c r="S10" s="23"/>
      <c r="T10" s="170"/>
      <c r="U10" s="23"/>
      <c r="V10" s="170"/>
    </row>
    <row r="11" spans="1:26" ht="124.5" customHeight="1">
      <c r="A11" s="182"/>
      <c r="B11" s="181"/>
      <c r="C11" s="187"/>
      <c r="D11" s="184"/>
      <c r="E11" s="145" t="s">
        <v>101</v>
      </c>
      <c r="F11" s="145" t="s">
        <v>161</v>
      </c>
      <c r="G11" s="183"/>
      <c r="H11" s="145" t="s">
        <v>686</v>
      </c>
      <c r="I11" s="144">
        <v>43101</v>
      </c>
      <c r="J11" s="17">
        <v>43465</v>
      </c>
      <c r="K11" s="23">
        <v>0.25</v>
      </c>
      <c r="L11" s="23">
        <v>0.5</v>
      </c>
      <c r="M11" s="23">
        <v>0.75</v>
      </c>
      <c r="N11" s="23">
        <v>1</v>
      </c>
      <c r="O11" s="23"/>
      <c r="P11" s="170"/>
      <c r="Q11" s="23"/>
      <c r="R11" s="170"/>
      <c r="S11" s="23"/>
      <c r="T11" s="170"/>
      <c r="U11" s="23"/>
      <c r="V11" s="170"/>
    </row>
    <row r="12" spans="1:26" ht="75.75" customHeight="1">
      <c r="A12" s="182"/>
      <c r="B12" s="181"/>
      <c r="C12" s="143" t="s">
        <v>162</v>
      </c>
      <c r="D12" s="142">
        <v>0.2</v>
      </c>
      <c r="E12" s="145" t="s">
        <v>101</v>
      </c>
      <c r="F12" s="145">
        <v>100</v>
      </c>
      <c r="G12" s="155" t="s">
        <v>720</v>
      </c>
      <c r="H12" s="154" t="s">
        <v>687</v>
      </c>
      <c r="I12" s="144">
        <v>43101</v>
      </c>
      <c r="J12" s="17">
        <v>43465</v>
      </c>
      <c r="K12" s="23">
        <v>0.25</v>
      </c>
      <c r="L12" s="23">
        <v>0.5</v>
      </c>
      <c r="M12" s="23">
        <v>0.75</v>
      </c>
      <c r="N12" s="23">
        <v>1</v>
      </c>
      <c r="O12" s="23"/>
      <c r="P12" s="170"/>
      <c r="Q12" s="23"/>
      <c r="R12" s="170"/>
      <c r="S12" s="23"/>
      <c r="T12" s="170"/>
      <c r="U12" s="23"/>
      <c r="V12" s="170"/>
    </row>
    <row r="13" spans="1:26" ht="217.5" customHeight="1">
      <c r="A13" s="182"/>
      <c r="B13" s="181"/>
      <c r="C13" s="143" t="s">
        <v>163</v>
      </c>
      <c r="D13" s="142">
        <v>0.1</v>
      </c>
      <c r="E13" s="145" t="s">
        <v>101</v>
      </c>
      <c r="F13" s="145">
        <v>100</v>
      </c>
      <c r="G13" s="155" t="s">
        <v>724</v>
      </c>
      <c r="H13" s="154" t="s">
        <v>725</v>
      </c>
      <c r="I13" s="144">
        <v>43101</v>
      </c>
      <c r="J13" s="17">
        <v>43465</v>
      </c>
      <c r="K13" s="23">
        <v>0.25</v>
      </c>
      <c r="L13" s="23">
        <v>0.5</v>
      </c>
      <c r="M13" s="23">
        <v>0.75</v>
      </c>
      <c r="N13" s="23">
        <v>1</v>
      </c>
      <c r="O13" s="23"/>
      <c r="P13" s="170"/>
      <c r="Q13" s="23"/>
      <c r="R13" s="170"/>
      <c r="S13" s="23"/>
      <c r="T13" s="170"/>
      <c r="U13" s="23"/>
      <c r="V13" s="170"/>
    </row>
    <row r="14" spans="1:26" ht="276.75" customHeight="1">
      <c r="A14" s="182"/>
      <c r="B14" s="181"/>
      <c r="C14" s="156" t="s">
        <v>169</v>
      </c>
      <c r="D14" s="142">
        <v>0.1</v>
      </c>
      <c r="E14" s="145" t="s">
        <v>101</v>
      </c>
      <c r="F14" s="143">
        <v>0.8</v>
      </c>
      <c r="G14" s="155" t="s">
        <v>721</v>
      </c>
      <c r="H14" s="154" t="s">
        <v>688</v>
      </c>
      <c r="I14" s="145" t="s">
        <v>157</v>
      </c>
      <c r="J14" s="17">
        <v>43465</v>
      </c>
      <c r="K14" s="23">
        <v>0.25</v>
      </c>
      <c r="L14" s="23">
        <v>0.5</v>
      </c>
      <c r="M14" s="23">
        <v>0.75</v>
      </c>
      <c r="N14" s="23">
        <v>1</v>
      </c>
      <c r="O14" s="23"/>
      <c r="P14" s="170"/>
      <c r="Q14" s="23"/>
      <c r="R14" s="170"/>
      <c r="S14" s="23"/>
      <c r="T14" s="170"/>
      <c r="U14" s="23"/>
      <c r="V14" s="170"/>
    </row>
    <row r="15" spans="1:26" ht="172.5" customHeight="1">
      <c r="A15" s="182"/>
      <c r="B15" s="181"/>
      <c r="C15" s="156" t="s">
        <v>164</v>
      </c>
      <c r="D15" s="142">
        <v>0.1</v>
      </c>
      <c r="E15" s="145" t="s">
        <v>101</v>
      </c>
      <c r="F15" s="143">
        <v>0.9</v>
      </c>
      <c r="G15" s="155" t="s">
        <v>722</v>
      </c>
      <c r="H15" s="154" t="s">
        <v>689</v>
      </c>
      <c r="I15" s="145" t="s">
        <v>157</v>
      </c>
      <c r="J15" s="17">
        <v>43465</v>
      </c>
      <c r="K15" s="23">
        <v>0.25</v>
      </c>
      <c r="L15" s="23">
        <v>0.5</v>
      </c>
      <c r="M15" s="23">
        <v>0.75</v>
      </c>
      <c r="N15" s="23">
        <v>1</v>
      </c>
      <c r="O15" s="23"/>
      <c r="P15" s="170"/>
      <c r="Q15" s="23"/>
      <c r="R15" s="170"/>
      <c r="S15" s="23"/>
      <c r="T15" s="170"/>
      <c r="U15" s="23"/>
      <c r="V15" s="170"/>
    </row>
    <row r="16" spans="1:26" ht="81" customHeight="1">
      <c r="A16" s="182"/>
      <c r="B16" s="181" t="s">
        <v>89</v>
      </c>
      <c r="C16" s="186" t="s">
        <v>165</v>
      </c>
      <c r="D16" s="184">
        <v>0.1</v>
      </c>
      <c r="E16" s="145" t="s">
        <v>166</v>
      </c>
      <c r="F16" s="145">
        <v>1</v>
      </c>
      <c r="G16" s="185" t="s">
        <v>723</v>
      </c>
      <c r="H16" s="156" t="s">
        <v>667</v>
      </c>
      <c r="I16" s="145" t="s">
        <v>157</v>
      </c>
      <c r="J16" s="17" t="s">
        <v>158</v>
      </c>
      <c r="K16" s="23">
        <v>1</v>
      </c>
      <c r="L16" s="23">
        <v>1</v>
      </c>
      <c r="M16" s="23">
        <v>1</v>
      </c>
      <c r="N16" s="23">
        <v>1</v>
      </c>
      <c r="O16" s="23"/>
      <c r="P16" s="170"/>
      <c r="Q16" s="23"/>
      <c r="R16" s="170"/>
      <c r="S16" s="23"/>
      <c r="T16" s="170"/>
      <c r="U16" s="23"/>
      <c r="V16" s="170"/>
    </row>
    <row r="17" spans="1:26" ht="123" customHeight="1">
      <c r="A17" s="182"/>
      <c r="B17" s="181"/>
      <c r="C17" s="186"/>
      <c r="D17" s="184"/>
      <c r="E17" s="145" t="s">
        <v>101</v>
      </c>
      <c r="F17" s="143">
        <v>1</v>
      </c>
      <c r="G17" s="185"/>
      <c r="H17" s="145" t="s">
        <v>690</v>
      </c>
      <c r="I17" s="145" t="s">
        <v>157</v>
      </c>
      <c r="J17" s="17">
        <v>43465</v>
      </c>
      <c r="K17" s="23">
        <v>0.25</v>
      </c>
      <c r="L17" s="23">
        <v>0.5</v>
      </c>
      <c r="M17" s="23">
        <v>0.75</v>
      </c>
      <c r="N17" s="23">
        <v>1</v>
      </c>
      <c r="O17" s="23"/>
      <c r="P17" s="170"/>
      <c r="Q17" s="23"/>
      <c r="R17" s="170"/>
      <c r="S17" s="23"/>
      <c r="T17" s="170"/>
      <c r="U17" s="23"/>
      <c r="V17" s="170"/>
    </row>
    <row r="18" spans="1:26">
      <c r="O18" s="13"/>
      <c r="P18" s="13"/>
      <c r="Q18" s="13"/>
      <c r="R18" s="13"/>
      <c r="S18" s="13"/>
      <c r="T18" s="13"/>
      <c r="U18" s="13"/>
      <c r="V18" s="13"/>
      <c r="W18" s="13"/>
      <c r="X18" s="13"/>
      <c r="Y18" s="13"/>
      <c r="Z18" s="13"/>
    </row>
    <row r="19" spans="1:26">
      <c r="O19" s="13"/>
      <c r="P19" s="13"/>
      <c r="Q19" s="13"/>
      <c r="R19" s="13"/>
      <c r="S19" s="13"/>
      <c r="T19" s="13"/>
      <c r="U19" s="13"/>
      <c r="V19" s="13"/>
      <c r="W19" s="13"/>
      <c r="X19" s="13"/>
      <c r="Y19" s="13"/>
      <c r="Z19" s="13"/>
    </row>
    <row r="20" spans="1:26">
      <c r="O20" s="13"/>
      <c r="P20" s="13"/>
      <c r="Q20" s="13"/>
      <c r="R20" s="13"/>
      <c r="S20" s="13"/>
      <c r="T20" s="13"/>
      <c r="U20" s="13"/>
      <c r="V20" s="13"/>
      <c r="W20" s="13"/>
      <c r="X20" s="13"/>
      <c r="Y20" s="13"/>
      <c r="Z20" s="13"/>
    </row>
    <row r="21" spans="1:26">
      <c r="O21" s="13"/>
      <c r="P21" s="13"/>
      <c r="Q21" s="13"/>
      <c r="R21" s="13"/>
      <c r="S21" s="13"/>
      <c r="T21" s="13"/>
      <c r="U21" s="13"/>
      <c r="V21" s="13"/>
      <c r="W21" s="13"/>
      <c r="X21" s="13"/>
      <c r="Y21" s="13"/>
      <c r="Z21" s="13"/>
    </row>
    <row r="22" spans="1:26">
      <c r="O22" s="13"/>
      <c r="P22" s="13"/>
      <c r="Q22" s="13"/>
      <c r="R22" s="13"/>
      <c r="S22" s="13"/>
      <c r="T22" s="13"/>
      <c r="U22" s="13"/>
      <c r="V22" s="13"/>
      <c r="W22" s="13"/>
      <c r="X22" s="13"/>
      <c r="Y22" s="13"/>
      <c r="Z22" s="13"/>
    </row>
    <row r="23" spans="1:26">
      <c r="O23" s="13"/>
      <c r="P23" s="13"/>
      <c r="Q23" s="13"/>
      <c r="R23" s="13"/>
      <c r="S23" s="13"/>
      <c r="T23" s="13"/>
      <c r="U23" s="13"/>
      <c r="V23" s="13"/>
      <c r="W23" s="13"/>
      <c r="X23" s="13"/>
      <c r="Y23" s="13"/>
      <c r="Z23" s="13"/>
    </row>
    <row r="24" spans="1:26">
      <c r="O24" s="13"/>
      <c r="P24" s="13"/>
      <c r="Q24" s="13"/>
      <c r="R24" s="13"/>
      <c r="S24" s="13"/>
      <c r="T24" s="13"/>
      <c r="U24" s="13"/>
      <c r="V24" s="13"/>
      <c r="W24" s="13"/>
      <c r="X24" s="13"/>
      <c r="Y24" s="13"/>
      <c r="Z24" s="13"/>
    </row>
    <row r="25" spans="1:26">
      <c r="O25" s="13"/>
      <c r="P25" s="13"/>
      <c r="Q25" s="13"/>
      <c r="R25" s="13"/>
      <c r="S25" s="13"/>
      <c r="T25" s="13"/>
      <c r="U25" s="13"/>
      <c r="V25" s="13"/>
      <c r="W25" s="13"/>
      <c r="X25" s="13"/>
      <c r="Y25" s="13"/>
      <c r="Z25" s="13"/>
    </row>
    <row r="26" spans="1:26">
      <c r="O26" s="13"/>
      <c r="P26" s="13"/>
      <c r="Q26" s="13"/>
      <c r="R26" s="13"/>
      <c r="S26" s="13"/>
      <c r="T26" s="13"/>
      <c r="U26" s="13"/>
      <c r="V26" s="13"/>
      <c r="W26" s="13"/>
      <c r="X26" s="13"/>
      <c r="Y26" s="13"/>
      <c r="Z26" s="13"/>
    </row>
    <row r="27" spans="1:26">
      <c r="O27" s="13"/>
      <c r="P27" s="13"/>
      <c r="Q27" s="13"/>
      <c r="R27" s="13"/>
      <c r="S27" s="13"/>
      <c r="T27" s="13"/>
      <c r="U27" s="13"/>
      <c r="V27" s="13"/>
      <c r="W27" s="13"/>
      <c r="X27" s="13"/>
      <c r="Y27" s="13"/>
      <c r="Z27" s="13"/>
    </row>
    <row r="28" spans="1:26">
      <c r="O28" s="13"/>
      <c r="P28" s="13"/>
      <c r="Q28" s="13"/>
      <c r="R28" s="13"/>
      <c r="S28" s="13"/>
      <c r="T28" s="13"/>
      <c r="U28" s="13"/>
      <c r="V28" s="13"/>
      <c r="W28" s="13"/>
      <c r="X28" s="13"/>
      <c r="Y28" s="13"/>
      <c r="Z28" s="13"/>
    </row>
    <row r="29" spans="1:26">
      <c r="O29" s="13"/>
      <c r="P29" s="13"/>
      <c r="Q29" s="13"/>
      <c r="R29" s="13"/>
      <c r="S29" s="13"/>
      <c r="T29" s="13"/>
      <c r="U29" s="13"/>
      <c r="V29" s="13"/>
      <c r="W29" s="13"/>
      <c r="X29" s="13"/>
      <c r="Y29" s="13"/>
      <c r="Z29" s="13"/>
    </row>
    <row r="30" spans="1:26">
      <c r="O30" s="13"/>
      <c r="P30" s="13"/>
      <c r="Q30" s="13"/>
      <c r="R30" s="13"/>
      <c r="S30" s="13"/>
      <c r="T30" s="13"/>
      <c r="U30" s="13"/>
      <c r="V30" s="13"/>
      <c r="W30" s="13"/>
      <c r="X30" s="13"/>
      <c r="Y30" s="13"/>
      <c r="Z30" s="13"/>
    </row>
    <row r="31" spans="1:26">
      <c r="O31" s="13"/>
      <c r="P31" s="13"/>
      <c r="Q31" s="13"/>
      <c r="R31" s="13"/>
      <c r="S31" s="13"/>
      <c r="T31" s="13"/>
      <c r="U31" s="13"/>
      <c r="V31" s="13"/>
      <c r="W31" s="13"/>
      <c r="X31" s="13"/>
      <c r="Y31" s="13"/>
      <c r="Z31" s="13"/>
    </row>
    <row r="32" spans="1:26">
      <c r="O32" s="13"/>
      <c r="P32" s="13"/>
      <c r="Q32" s="13"/>
      <c r="R32" s="13"/>
      <c r="S32" s="13"/>
      <c r="T32" s="13"/>
      <c r="U32" s="13"/>
      <c r="V32" s="13"/>
      <c r="W32" s="13"/>
      <c r="X32" s="13"/>
      <c r="Y32" s="13"/>
      <c r="Z32" s="13"/>
    </row>
    <row r="33" spans="15:26">
      <c r="O33" s="13"/>
      <c r="P33" s="13"/>
      <c r="Q33" s="13"/>
      <c r="R33" s="13"/>
      <c r="S33" s="13"/>
      <c r="T33" s="13"/>
      <c r="U33" s="13"/>
      <c r="V33" s="13"/>
      <c r="W33" s="13"/>
      <c r="X33" s="13"/>
      <c r="Y33" s="13"/>
      <c r="Z33" s="13"/>
    </row>
    <row r="34" spans="15:26">
      <c r="O34" s="13"/>
      <c r="P34" s="13"/>
      <c r="Q34" s="13"/>
      <c r="R34" s="13"/>
      <c r="S34" s="13"/>
      <c r="T34" s="13"/>
      <c r="U34" s="13"/>
      <c r="V34" s="13"/>
      <c r="W34" s="13"/>
      <c r="X34" s="13"/>
      <c r="Y34" s="13"/>
      <c r="Z34" s="13"/>
    </row>
    <row r="35" spans="15:26">
      <c r="O35" s="13"/>
      <c r="P35" s="13"/>
      <c r="Q35" s="13"/>
      <c r="R35" s="13"/>
      <c r="S35" s="13"/>
      <c r="T35" s="13"/>
      <c r="U35" s="13"/>
      <c r="V35" s="13"/>
      <c r="W35" s="13"/>
      <c r="X35" s="13"/>
      <c r="Y35" s="13"/>
      <c r="Z35" s="13"/>
    </row>
    <row r="36" spans="15:26">
      <c r="O36" s="13"/>
      <c r="P36" s="13"/>
      <c r="Q36" s="13"/>
      <c r="R36" s="13"/>
      <c r="S36" s="13"/>
      <c r="T36" s="13"/>
      <c r="U36" s="13"/>
      <c r="V36" s="13"/>
      <c r="W36" s="13"/>
      <c r="X36" s="13"/>
      <c r="Y36" s="13"/>
      <c r="Z36" s="13"/>
    </row>
    <row r="37" spans="15:26">
      <c r="O37" s="13"/>
      <c r="P37" s="13"/>
      <c r="Q37" s="13"/>
      <c r="R37" s="13"/>
      <c r="S37" s="13"/>
      <c r="T37" s="13"/>
      <c r="U37" s="13"/>
      <c r="V37" s="13"/>
      <c r="W37" s="13"/>
      <c r="X37" s="13"/>
      <c r="Y37" s="13"/>
      <c r="Z37" s="13"/>
    </row>
    <row r="38" spans="15:26">
      <c r="O38" s="13"/>
      <c r="P38" s="13"/>
      <c r="Q38" s="13"/>
      <c r="R38" s="13"/>
      <c r="S38" s="13"/>
      <c r="T38" s="13"/>
      <c r="U38" s="13"/>
      <c r="V38" s="13"/>
      <c r="W38" s="13"/>
      <c r="X38" s="13"/>
      <c r="Y38" s="13"/>
      <c r="Z38" s="13"/>
    </row>
    <row r="39" spans="15:26">
      <c r="O39" s="13"/>
      <c r="P39" s="13"/>
      <c r="Q39" s="13"/>
      <c r="R39" s="13"/>
      <c r="S39" s="13"/>
      <c r="T39" s="13"/>
      <c r="U39" s="13"/>
      <c r="V39" s="13"/>
      <c r="W39" s="13"/>
      <c r="X39" s="13"/>
      <c r="Y39" s="13"/>
      <c r="Z39" s="13"/>
    </row>
    <row r="40" spans="15:26">
      <c r="O40" s="13"/>
      <c r="P40" s="13"/>
      <c r="Q40" s="13"/>
      <c r="R40" s="13"/>
      <c r="S40" s="13"/>
      <c r="T40" s="13"/>
      <c r="U40" s="13"/>
      <c r="V40" s="13"/>
      <c r="W40" s="13"/>
      <c r="X40" s="13"/>
      <c r="Y40" s="13"/>
      <c r="Z40" s="13"/>
    </row>
    <row r="41" spans="15:26">
      <c r="O41" s="13"/>
      <c r="P41" s="13"/>
      <c r="Q41" s="13"/>
      <c r="R41" s="13"/>
      <c r="S41" s="13"/>
      <c r="T41" s="13"/>
      <c r="U41" s="13"/>
      <c r="V41" s="13"/>
      <c r="W41" s="13"/>
      <c r="X41" s="13"/>
      <c r="Y41" s="13"/>
      <c r="Z41" s="13"/>
    </row>
    <row r="42" spans="15:26">
      <c r="O42" s="13"/>
      <c r="P42" s="13"/>
      <c r="Q42" s="13"/>
      <c r="R42" s="13"/>
      <c r="S42" s="13"/>
      <c r="T42" s="13"/>
      <c r="U42" s="13"/>
      <c r="V42" s="13"/>
      <c r="W42" s="13"/>
      <c r="X42" s="13"/>
      <c r="Y42" s="13"/>
      <c r="Z42" s="13"/>
    </row>
    <row r="43" spans="15:26">
      <c r="O43" s="13"/>
      <c r="P43" s="13"/>
      <c r="Q43" s="13"/>
      <c r="R43" s="13"/>
      <c r="S43" s="13"/>
      <c r="T43" s="13"/>
      <c r="U43" s="13"/>
      <c r="V43" s="13"/>
      <c r="W43" s="13"/>
      <c r="X43" s="13"/>
      <c r="Y43" s="13"/>
      <c r="Z43" s="13"/>
    </row>
    <row r="44" spans="15:26">
      <c r="O44" s="13"/>
      <c r="P44" s="13"/>
      <c r="Q44" s="13"/>
      <c r="R44" s="13"/>
      <c r="S44" s="13"/>
      <c r="T44" s="13"/>
      <c r="U44" s="13"/>
      <c r="V44" s="13"/>
      <c r="W44" s="13"/>
      <c r="X44" s="13"/>
      <c r="Y44" s="13"/>
      <c r="Z44" s="13"/>
    </row>
    <row r="45" spans="15:26">
      <c r="O45" s="13"/>
      <c r="P45" s="13"/>
      <c r="Q45" s="13"/>
      <c r="R45" s="13"/>
      <c r="S45" s="13"/>
      <c r="T45" s="13"/>
      <c r="U45" s="13"/>
      <c r="V45" s="13"/>
      <c r="W45" s="13"/>
      <c r="X45" s="13"/>
      <c r="Y45" s="13"/>
      <c r="Z45" s="13"/>
    </row>
    <row r="46" spans="15:26">
      <c r="O46" s="13"/>
      <c r="P46" s="13"/>
      <c r="Q46" s="13"/>
      <c r="R46" s="13"/>
      <c r="S46" s="13"/>
      <c r="T46" s="13"/>
      <c r="U46" s="13"/>
      <c r="V46" s="13"/>
      <c r="W46" s="13"/>
      <c r="X46" s="13"/>
      <c r="Y46" s="13"/>
      <c r="Z46" s="13"/>
    </row>
    <row r="47" spans="15:26">
      <c r="O47" s="13"/>
      <c r="P47" s="13"/>
      <c r="Q47" s="13"/>
      <c r="R47" s="13"/>
      <c r="S47" s="13"/>
      <c r="T47" s="13"/>
      <c r="U47" s="13"/>
      <c r="V47" s="13"/>
      <c r="W47" s="13"/>
      <c r="X47" s="13"/>
      <c r="Y47" s="13"/>
      <c r="Z47" s="13"/>
    </row>
    <row r="48" spans="15:26">
      <c r="O48" s="13"/>
      <c r="P48" s="13"/>
      <c r="Q48" s="13"/>
      <c r="R48" s="13"/>
      <c r="S48" s="13"/>
      <c r="T48" s="13"/>
      <c r="U48" s="13"/>
      <c r="V48" s="13"/>
      <c r="W48" s="13"/>
      <c r="X48" s="13"/>
      <c r="Y48" s="13"/>
      <c r="Z48" s="13"/>
    </row>
    <row r="49" spans="15:26">
      <c r="O49" s="13"/>
      <c r="P49" s="13"/>
      <c r="Q49" s="13"/>
      <c r="R49" s="13"/>
      <c r="S49" s="13"/>
      <c r="T49" s="13"/>
      <c r="U49" s="13"/>
      <c r="V49" s="13"/>
      <c r="W49" s="13"/>
      <c r="X49" s="13"/>
      <c r="Y49" s="13"/>
      <c r="Z49" s="13"/>
    </row>
    <row r="50" spans="15:26">
      <c r="O50" s="13"/>
      <c r="P50" s="13"/>
      <c r="Q50" s="13"/>
      <c r="R50" s="13"/>
      <c r="S50" s="13"/>
      <c r="T50" s="13"/>
      <c r="U50" s="13"/>
      <c r="V50" s="13"/>
      <c r="W50" s="13"/>
      <c r="X50" s="13"/>
      <c r="Y50" s="13"/>
      <c r="Z50" s="13"/>
    </row>
    <row r="51" spans="15:26">
      <c r="O51" s="13"/>
      <c r="P51" s="13"/>
      <c r="Q51" s="13"/>
      <c r="R51" s="13"/>
      <c r="S51" s="13"/>
      <c r="T51" s="13"/>
      <c r="U51" s="13"/>
      <c r="V51" s="13"/>
      <c r="W51" s="13"/>
      <c r="X51" s="13"/>
      <c r="Y51" s="13"/>
      <c r="Z51" s="13"/>
    </row>
    <row r="52" spans="15:26">
      <c r="O52" s="13"/>
      <c r="P52" s="13"/>
      <c r="Q52" s="13"/>
      <c r="R52" s="13"/>
      <c r="S52" s="13"/>
      <c r="T52" s="13"/>
      <c r="U52" s="13"/>
      <c r="V52" s="13"/>
      <c r="W52" s="13"/>
      <c r="X52" s="13"/>
      <c r="Y52" s="13"/>
      <c r="Z52" s="13"/>
    </row>
    <row r="53" spans="15:26">
      <c r="O53" s="13"/>
      <c r="P53" s="13"/>
      <c r="Q53" s="13"/>
      <c r="R53" s="13"/>
      <c r="S53" s="13"/>
      <c r="T53" s="13"/>
      <c r="U53" s="13"/>
      <c r="V53" s="13"/>
      <c r="W53" s="13"/>
      <c r="X53" s="13"/>
      <c r="Y53" s="13"/>
      <c r="Z53" s="13"/>
    </row>
    <row r="54" spans="15:26">
      <c r="O54" s="13"/>
      <c r="P54" s="13"/>
      <c r="Q54" s="13"/>
      <c r="R54" s="13"/>
      <c r="S54" s="13"/>
      <c r="T54" s="13"/>
      <c r="U54" s="13"/>
      <c r="V54" s="13"/>
      <c r="W54" s="13"/>
      <c r="X54" s="13"/>
      <c r="Y54" s="13"/>
      <c r="Z54" s="13"/>
    </row>
    <row r="55" spans="15:26">
      <c r="O55" s="13"/>
      <c r="P55" s="13"/>
      <c r="Q55" s="13"/>
      <c r="R55" s="13"/>
      <c r="S55" s="13"/>
      <c r="T55" s="13"/>
      <c r="U55" s="13"/>
      <c r="V55" s="13"/>
      <c r="W55" s="13"/>
      <c r="X55" s="13"/>
      <c r="Y55" s="13"/>
      <c r="Z55" s="13"/>
    </row>
    <row r="56" spans="15:26">
      <c r="O56" s="13"/>
      <c r="P56" s="13"/>
      <c r="Q56" s="13"/>
      <c r="R56" s="13"/>
      <c r="S56" s="13"/>
      <c r="T56" s="13"/>
      <c r="U56" s="13"/>
      <c r="V56" s="13"/>
      <c r="W56" s="13"/>
      <c r="X56" s="13"/>
      <c r="Y56" s="13"/>
      <c r="Z56" s="13"/>
    </row>
  </sheetData>
  <mergeCells count="30">
    <mergeCell ref="K5:N5"/>
    <mergeCell ref="I6:I7"/>
    <mergeCell ref="B8:B15"/>
    <mergeCell ref="A8:A17"/>
    <mergeCell ref="G10:G11"/>
    <mergeCell ref="D16:D17"/>
    <mergeCell ref="G16:G17"/>
    <mergeCell ref="C8:C9"/>
    <mergeCell ref="D8:D9"/>
    <mergeCell ref="G8:G9"/>
    <mergeCell ref="B16:B17"/>
    <mergeCell ref="C16:C17"/>
    <mergeCell ref="C10:C11"/>
    <mergeCell ref="D10:D11"/>
    <mergeCell ref="A4:V4"/>
    <mergeCell ref="O5:V5"/>
    <mergeCell ref="O6:P6"/>
    <mergeCell ref="Q6:R6"/>
    <mergeCell ref="S6:T6"/>
    <mergeCell ref="U6:V6"/>
    <mergeCell ref="A5:A7"/>
    <mergeCell ref="B5:B7"/>
    <mergeCell ref="C5:C7"/>
    <mergeCell ref="D5:D7"/>
    <mergeCell ref="E5:E7"/>
    <mergeCell ref="J6:J7"/>
    <mergeCell ref="F5:F7"/>
    <mergeCell ref="G5:G7"/>
    <mergeCell ref="I5:J5"/>
    <mergeCell ref="H5:H7"/>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67"/>
  <sheetViews>
    <sheetView topLeftCell="A7" zoomScale="80" zoomScaleNormal="80" workbookViewId="0">
      <selection activeCell="O5" sqref="O5:V5"/>
    </sheetView>
  </sheetViews>
  <sheetFormatPr baseColWidth="10" defaultColWidth="10.7109375" defaultRowHeight="12.75"/>
  <cols>
    <col min="1" max="1" width="18.28515625" style="50" customWidth="1"/>
    <col min="2" max="2" width="24.140625" style="50" customWidth="1"/>
    <col min="3" max="3" width="17.28515625" style="50" customWidth="1"/>
    <col min="4" max="4" width="17.7109375" style="50" customWidth="1"/>
    <col min="5" max="5" width="14.42578125" style="50" customWidth="1"/>
    <col min="6" max="6" width="15.5703125" style="68" customWidth="1"/>
    <col min="7" max="7" width="35.85546875" style="50" customWidth="1"/>
    <col min="8" max="8" width="43.140625" style="50" customWidth="1"/>
    <col min="9" max="10" width="15.85546875" style="50" customWidth="1"/>
    <col min="11" max="11" width="14.28515625" style="111" customWidth="1"/>
    <col min="12" max="13" width="17.28515625" style="50" customWidth="1"/>
    <col min="14" max="14" width="18.42578125" style="50" customWidth="1"/>
    <col min="15" max="15" width="14.28515625" style="50" customWidth="1"/>
    <col min="16" max="16" width="30.7109375" style="50" customWidth="1"/>
    <col min="17" max="17" width="12.42578125" style="50" customWidth="1"/>
    <col min="18" max="18" width="22.140625" style="50" customWidth="1"/>
    <col min="19" max="19" width="13" style="50" customWidth="1"/>
    <col min="20" max="20" width="22.28515625" style="50" customWidth="1"/>
    <col min="21" max="21" width="11.5703125" style="50" customWidth="1"/>
    <col min="22" max="22" width="25.28515625" style="50" customWidth="1"/>
    <col min="23" max="25" width="10.7109375" style="50"/>
    <col min="26" max="26" width="13.28515625" style="50" customWidth="1"/>
    <col min="27" max="16384" width="10.7109375" style="50"/>
  </cols>
  <sheetData>
    <row r="1" spans="1:26" ht="33.75" customHeight="1"/>
    <row r="2" spans="1:26" ht="33.75" customHeight="1"/>
    <row r="4" spans="1:26" ht="33.75">
      <c r="A4" s="174" t="s">
        <v>737</v>
      </c>
      <c r="B4" s="175"/>
      <c r="C4" s="175"/>
      <c r="D4" s="175"/>
      <c r="E4" s="175"/>
      <c r="F4" s="175"/>
      <c r="G4" s="175"/>
      <c r="H4" s="175"/>
      <c r="I4" s="175"/>
      <c r="J4" s="175"/>
      <c r="K4" s="175"/>
      <c r="L4" s="175"/>
      <c r="M4" s="175"/>
      <c r="N4" s="175"/>
      <c r="O4" s="175"/>
      <c r="P4" s="175"/>
      <c r="Q4" s="175"/>
      <c r="R4" s="175"/>
      <c r="S4" s="175"/>
      <c r="T4" s="175"/>
      <c r="U4" s="175"/>
      <c r="V4" s="175"/>
    </row>
    <row r="5" spans="1:26" s="140" customFormat="1" ht="12" customHeight="1">
      <c r="A5" s="219" t="s">
        <v>99</v>
      </c>
      <c r="B5" s="219" t="s">
        <v>74</v>
      </c>
      <c r="C5" s="219" t="s">
        <v>65</v>
      </c>
      <c r="D5" s="219" t="s">
        <v>66</v>
      </c>
      <c r="E5" s="219" t="s">
        <v>67</v>
      </c>
      <c r="F5" s="219" t="s">
        <v>68</v>
      </c>
      <c r="G5" s="219" t="s">
        <v>69</v>
      </c>
      <c r="H5" s="219" t="s">
        <v>728</v>
      </c>
      <c r="I5" s="220" t="s">
        <v>70</v>
      </c>
      <c r="J5" s="220"/>
      <c r="K5" s="220" t="s">
        <v>79</v>
      </c>
      <c r="L5" s="220"/>
      <c r="M5" s="220"/>
      <c r="N5" s="220"/>
      <c r="O5" s="176" t="s">
        <v>490</v>
      </c>
      <c r="P5" s="176"/>
      <c r="Q5" s="176"/>
      <c r="R5" s="176"/>
      <c r="S5" s="176"/>
      <c r="T5" s="176"/>
      <c r="U5" s="176"/>
      <c r="V5" s="176"/>
    </row>
    <row r="6" spans="1:26" s="140" customFormat="1" ht="15.75" customHeight="1">
      <c r="A6" s="219"/>
      <c r="B6" s="219"/>
      <c r="C6" s="219"/>
      <c r="D6" s="219"/>
      <c r="E6" s="219"/>
      <c r="F6" s="219"/>
      <c r="G6" s="219"/>
      <c r="H6" s="219"/>
      <c r="I6" s="219" t="s">
        <v>71</v>
      </c>
      <c r="J6" s="219" t="s">
        <v>72</v>
      </c>
      <c r="K6" s="165" t="s">
        <v>75</v>
      </c>
      <c r="L6" s="165" t="s">
        <v>76</v>
      </c>
      <c r="M6" s="165" t="s">
        <v>77</v>
      </c>
      <c r="N6" s="165" t="s">
        <v>78</v>
      </c>
      <c r="O6" s="177" t="s">
        <v>75</v>
      </c>
      <c r="P6" s="177"/>
      <c r="Q6" s="177" t="s">
        <v>76</v>
      </c>
      <c r="R6" s="177"/>
      <c r="S6" s="177" t="s">
        <v>77</v>
      </c>
      <c r="T6" s="177"/>
      <c r="U6" s="177" t="s">
        <v>78</v>
      </c>
      <c r="V6" s="177"/>
    </row>
    <row r="7" spans="1:26" s="140" customFormat="1" ht="78" customHeight="1">
      <c r="A7" s="219"/>
      <c r="B7" s="219"/>
      <c r="C7" s="219"/>
      <c r="D7" s="219"/>
      <c r="E7" s="219"/>
      <c r="F7" s="219"/>
      <c r="G7" s="219"/>
      <c r="H7" s="219"/>
      <c r="I7" s="219"/>
      <c r="J7" s="219"/>
      <c r="K7" s="166" t="s">
        <v>64</v>
      </c>
      <c r="L7" s="166" t="s">
        <v>64</v>
      </c>
      <c r="M7" s="166" t="s">
        <v>64</v>
      </c>
      <c r="N7" s="166" t="s">
        <v>64</v>
      </c>
      <c r="O7" s="67" t="s">
        <v>492</v>
      </c>
      <c r="P7" s="67" t="s">
        <v>491</v>
      </c>
      <c r="Q7" s="67" t="s">
        <v>492</v>
      </c>
      <c r="R7" s="67" t="s">
        <v>491</v>
      </c>
      <c r="S7" s="67" t="s">
        <v>492</v>
      </c>
      <c r="T7" s="67" t="s">
        <v>491</v>
      </c>
      <c r="U7" s="67" t="s">
        <v>492</v>
      </c>
      <c r="V7" s="67" t="s">
        <v>491</v>
      </c>
    </row>
    <row r="8" spans="1:26" ht="172.5" customHeight="1">
      <c r="A8" s="182" t="s">
        <v>16</v>
      </c>
      <c r="B8" s="181" t="s">
        <v>80</v>
      </c>
      <c r="C8" s="70" t="s">
        <v>100</v>
      </c>
      <c r="D8" s="71">
        <v>0.25</v>
      </c>
      <c r="E8" s="16" t="s">
        <v>101</v>
      </c>
      <c r="F8" s="16">
        <v>100</v>
      </c>
      <c r="G8" s="9" t="s">
        <v>670</v>
      </c>
      <c r="H8" s="139" t="s">
        <v>691</v>
      </c>
      <c r="I8" s="22">
        <v>43101</v>
      </c>
      <c r="J8" s="17" t="s">
        <v>102</v>
      </c>
      <c r="K8" s="106">
        <v>0.15</v>
      </c>
      <c r="L8" s="20">
        <v>0.3</v>
      </c>
      <c r="M8" s="20">
        <v>0.7</v>
      </c>
      <c r="N8" s="20">
        <v>1</v>
      </c>
      <c r="O8" s="167"/>
      <c r="P8" s="107"/>
      <c r="Q8" s="167"/>
      <c r="R8" s="107"/>
      <c r="S8" s="167"/>
      <c r="T8" s="107"/>
      <c r="U8" s="167"/>
      <c r="V8" s="107"/>
    </row>
    <row r="9" spans="1:26" ht="114.75" customHeight="1">
      <c r="A9" s="182"/>
      <c r="B9" s="181"/>
      <c r="C9" s="70" t="s">
        <v>106</v>
      </c>
      <c r="D9" s="71">
        <v>2.5000000000000001E-2</v>
      </c>
      <c r="E9" s="16" t="s">
        <v>107</v>
      </c>
      <c r="F9" s="16">
        <v>1</v>
      </c>
      <c r="G9" s="9" t="s">
        <v>103</v>
      </c>
      <c r="H9" s="138" t="s">
        <v>668</v>
      </c>
      <c r="I9" s="22">
        <v>43191</v>
      </c>
      <c r="J9" s="17" t="s">
        <v>102</v>
      </c>
      <c r="K9" s="106">
        <v>0</v>
      </c>
      <c r="L9" s="20">
        <v>0.3</v>
      </c>
      <c r="M9" s="20">
        <v>0.6</v>
      </c>
      <c r="N9" s="20">
        <v>1</v>
      </c>
      <c r="O9" s="167"/>
      <c r="P9" s="107"/>
      <c r="Q9" s="167"/>
      <c r="R9" s="107"/>
      <c r="S9" s="167"/>
      <c r="T9" s="107"/>
      <c r="U9" s="167"/>
      <c r="V9" s="107"/>
    </row>
    <row r="10" spans="1:26" ht="108.75" customHeight="1">
      <c r="A10" s="182"/>
      <c r="B10" s="181"/>
      <c r="C10" s="70" t="s">
        <v>108</v>
      </c>
      <c r="D10" s="71">
        <v>0.05</v>
      </c>
      <c r="E10" s="16" t="s">
        <v>107</v>
      </c>
      <c r="F10" s="16">
        <v>1</v>
      </c>
      <c r="G10" s="9" t="s">
        <v>104</v>
      </c>
      <c r="H10" s="138" t="s">
        <v>669</v>
      </c>
      <c r="I10" s="22">
        <v>43191</v>
      </c>
      <c r="J10" s="17" t="s">
        <v>109</v>
      </c>
      <c r="K10" s="106">
        <v>0</v>
      </c>
      <c r="L10" s="20">
        <v>0.5</v>
      </c>
      <c r="M10" s="20">
        <v>1</v>
      </c>
      <c r="N10" s="20">
        <v>1</v>
      </c>
      <c r="O10" s="167"/>
      <c r="P10" s="107"/>
      <c r="Q10" s="167"/>
      <c r="R10" s="107"/>
      <c r="S10" s="167"/>
      <c r="T10" s="107"/>
      <c r="U10" s="167"/>
      <c r="V10" s="107"/>
    </row>
    <row r="11" spans="1:26" ht="130.5" customHeight="1">
      <c r="A11" s="182"/>
      <c r="B11" s="181"/>
      <c r="C11" s="20" t="s">
        <v>110</v>
      </c>
      <c r="D11" s="71">
        <v>0.05</v>
      </c>
      <c r="E11" s="16" t="s">
        <v>107</v>
      </c>
      <c r="F11" s="16">
        <v>1</v>
      </c>
      <c r="G11" s="9" t="s">
        <v>726</v>
      </c>
      <c r="H11" s="138" t="s">
        <v>727</v>
      </c>
      <c r="I11" s="22">
        <v>43101</v>
      </c>
      <c r="J11" s="17" t="s">
        <v>102</v>
      </c>
      <c r="K11" s="106">
        <v>0.25</v>
      </c>
      <c r="L11" s="20">
        <v>0.5</v>
      </c>
      <c r="M11" s="20">
        <v>0.75</v>
      </c>
      <c r="N11" s="20">
        <v>1</v>
      </c>
      <c r="O11" s="167"/>
      <c r="P11" s="107"/>
      <c r="Q11" s="167"/>
      <c r="R11" s="107"/>
      <c r="S11" s="167"/>
      <c r="T11" s="107"/>
      <c r="U11" s="167"/>
      <c r="V11" s="107"/>
    </row>
    <row r="12" spans="1:26" ht="157.5" customHeight="1">
      <c r="A12" s="182"/>
      <c r="B12" s="181" t="s">
        <v>81</v>
      </c>
      <c r="C12" s="20" t="s">
        <v>172</v>
      </c>
      <c r="D12" s="71">
        <v>7.4999999999999997E-2</v>
      </c>
      <c r="E12" s="16" t="s">
        <v>101</v>
      </c>
      <c r="F12" s="16">
        <v>100</v>
      </c>
      <c r="G12" s="9" t="s">
        <v>729</v>
      </c>
      <c r="H12" s="152" t="s">
        <v>730</v>
      </c>
      <c r="I12" s="22">
        <v>43101</v>
      </c>
      <c r="J12" s="17" t="s">
        <v>102</v>
      </c>
      <c r="K12" s="106">
        <v>0.15</v>
      </c>
      <c r="L12" s="20">
        <v>0.3</v>
      </c>
      <c r="M12" s="20">
        <v>0.6</v>
      </c>
      <c r="N12" s="20">
        <v>1</v>
      </c>
      <c r="O12" s="167"/>
      <c r="P12" s="107"/>
      <c r="Q12" s="167"/>
      <c r="R12" s="107"/>
      <c r="S12" s="167"/>
      <c r="T12" s="107"/>
      <c r="U12" s="167"/>
      <c r="V12" s="107"/>
    </row>
    <row r="13" spans="1:26" ht="151.5" customHeight="1">
      <c r="A13" s="182"/>
      <c r="B13" s="181"/>
      <c r="C13" s="20" t="s">
        <v>111</v>
      </c>
      <c r="D13" s="71">
        <v>2.5000000000000001E-2</v>
      </c>
      <c r="E13" s="16" t="s">
        <v>101</v>
      </c>
      <c r="F13" s="16">
        <v>100</v>
      </c>
      <c r="G13" s="9" t="s">
        <v>105</v>
      </c>
      <c r="H13" s="138" t="s">
        <v>692</v>
      </c>
      <c r="I13" s="22">
        <v>43101</v>
      </c>
      <c r="J13" s="17" t="s">
        <v>102</v>
      </c>
      <c r="K13" s="106">
        <v>1</v>
      </c>
      <c r="L13" s="20">
        <v>1</v>
      </c>
      <c r="M13" s="20">
        <v>1</v>
      </c>
      <c r="N13" s="20">
        <v>1</v>
      </c>
      <c r="O13" s="167"/>
      <c r="P13" s="107"/>
      <c r="Q13" s="167"/>
      <c r="R13" s="107"/>
      <c r="S13" s="167"/>
      <c r="T13" s="107"/>
      <c r="U13" s="167"/>
      <c r="V13" s="107"/>
    </row>
    <row r="14" spans="1:26" ht="138" customHeight="1">
      <c r="A14" s="182"/>
      <c r="B14" s="181"/>
      <c r="C14" s="20" t="s">
        <v>112</v>
      </c>
      <c r="D14" s="71">
        <v>2.5000000000000001E-2</v>
      </c>
      <c r="E14" s="16" t="s">
        <v>101</v>
      </c>
      <c r="F14" s="16">
        <v>100</v>
      </c>
      <c r="G14" s="9" t="s">
        <v>114</v>
      </c>
      <c r="H14" s="138" t="s">
        <v>693</v>
      </c>
      <c r="I14" s="22">
        <v>43101</v>
      </c>
      <c r="J14" s="17" t="s">
        <v>113</v>
      </c>
      <c r="K14" s="150">
        <v>0</v>
      </c>
      <c r="L14" s="150">
        <v>0</v>
      </c>
      <c r="M14" s="150">
        <v>0</v>
      </c>
      <c r="N14" s="20">
        <v>1</v>
      </c>
      <c r="O14" s="167"/>
      <c r="P14" s="107"/>
      <c r="Q14" s="167"/>
      <c r="R14" s="107"/>
      <c r="S14" s="167"/>
      <c r="T14" s="107"/>
      <c r="U14" s="167"/>
      <c r="V14" s="107"/>
    </row>
    <row r="15" spans="1:26" ht="33" customHeight="1">
      <c r="A15" s="72"/>
      <c r="B15" s="72"/>
      <c r="C15" s="72"/>
      <c r="D15" s="74">
        <f>SUM(D8:D14)</f>
        <v>0.5</v>
      </c>
      <c r="E15" s="72"/>
      <c r="F15" s="75"/>
      <c r="G15" s="72"/>
      <c r="H15" s="107"/>
      <c r="I15" s="72"/>
      <c r="J15" s="72"/>
      <c r="K15" s="76"/>
      <c r="L15" s="72"/>
      <c r="M15" s="72"/>
      <c r="N15" s="72"/>
      <c r="O15" s="72"/>
      <c r="P15" s="72"/>
      <c r="Q15" s="72"/>
      <c r="R15" s="72"/>
      <c r="S15" s="72"/>
      <c r="T15" s="72"/>
      <c r="U15" s="72"/>
      <c r="V15" s="72"/>
      <c r="W15" s="107"/>
      <c r="X15" s="107"/>
      <c r="Y15" s="107"/>
      <c r="Z15" s="107"/>
    </row>
    <row r="16" spans="1:26" ht="38.25" customHeight="1">
      <c r="A16" s="214" t="s">
        <v>175</v>
      </c>
      <c r="B16" s="214"/>
      <c r="C16" s="214"/>
      <c r="D16" s="214"/>
      <c r="E16" s="214"/>
      <c r="F16" s="214"/>
      <c r="G16" s="214"/>
      <c r="H16" s="214"/>
      <c r="I16" s="214"/>
      <c r="J16" s="214"/>
      <c r="K16" s="214"/>
      <c r="L16" s="214"/>
      <c r="M16" s="214"/>
      <c r="N16" s="214"/>
      <c r="O16" s="214"/>
      <c r="P16" s="214"/>
      <c r="Q16" s="214"/>
      <c r="R16" s="214"/>
      <c r="S16" s="214"/>
      <c r="T16" s="214"/>
      <c r="U16" s="214"/>
      <c r="V16" s="214"/>
    </row>
    <row r="17" spans="1:22" ht="4.5" customHeight="1">
      <c r="A17" s="188"/>
      <c r="B17" s="189"/>
      <c r="C17" s="189"/>
      <c r="D17" s="189"/>
      <c r="E17" s="189"/>
      <c r="F17" s="189"/>
      <c r="G17" s="189"/>
      <c r="H17" s="189"/>
      <c r="I17" s="189"/>
      <c r="J17" s="189"/>
      <c r="K17" s="189"/>
      <c r="L17" s="189"/>
      <c r="M17" s="189"/>
      <c r="N17" s="189"/>
      <c r="O17" s="189"/>
      <c r="P17" s="189"/>
      <c r="Q17" s="189"/>
      <c r="R17" s="189"/>
      <c r="S17" s="189"/>
      <c r="T17" s="189"/>
      <c r="U17" s="189"/>
      <c r="V17" s="190"/>
    </row>
    <row r="18" spans="1:22" ht="33.75">
      <c r="A18" s="214" t="s">
        <v>493</v>
      </c>
      <c r="B18" s="214"/>
      <c r="C18" s="214"/>
      <c r="D18" s="214"/>
      <c r="E18" s="214"/>
      <c r="F18" s="214"/>
      <c r="G18" s="214"/>
      <c r="H18" s="214"/>
      <c r="I18" s="214"/>
      <c r="J18" s="214"/>
      <c r="K18" s="214"/>
      <c r="L18" s="214"/>
      <c r="M18" s="214"/>
      <c r="N18" s="214"/>
      <c r="O18" s="214"/>
      <c r="P18" s="214"/>
      <c r="Q18" s="214"/>
      <c r="R18" s="214"/>
      <c r="S18" s="214"/>
      <c r="T18" s="214"/>
      <c r="U18" s="214"/>
      <c r="V18" s="214"/>
    </row>
    <row r="19" spans="1:22" ht="44.25" customHeight="1">
      <c r="A19" s="199" t="s">
        <v>99</v>
      </c>
      <c r="B19" s="199" t="s">
        <v>74</v>
      </c>
      <c r="C19" s="199" t="s">
        <v>65</v>
      </c>
      <c r="D19" s="199" t="s">
        <v>66</v>
      </c>
      <c r="E19" s="199" t="s">
        <v>67</v>
      </c>
      <c r="F19" s="218" t="s">
        <v>68</v>
      </c>
      <c r="G19" s="199" t="s">
        <v>69</v>
      </c>
      <c r="H19" s="200" t="s">
        <v>70</v>
      </c>
      <c r="I19" s="200"/>
      <c r="J19" s="199" t="s">
        <v>79</v>
      </c>
      <c r="K19" s="199"/>
      <c r="L19" s="199"/>
      <c r="M19" s="199"/>
      <c r="N19" s="176" t="s">
        <v>490</v>
      </c>
      <c r="O19" s="176"/>
      <c r="P19" s="176"/>
      <c r="Q19" s="176"/>
      <c r="R19" s="176"/>
      <c r="S19" s="176"/>
      <c r="T19" s="176"/>
      <c r="U19" s="176"/>
    </row>
    <row r="20" spans="1:22" ht="15.75">
      <c r="A20" s="199"/>
      <c r="B20" s="199"/>
      <c r="C20" s="199"/>
      <c r="D20" s="199"/>
      <c r="E20" s="199"/>
      <c r="F20" s="218"/>
      <c r="G20" s="199"/>
      <c r="H20" s="221" t="s">
        <v>71</v>
      </c>
      <c r="I20" s="221" t="s">
        <v>176</v>
      </c>
      <c r="J20" s="15" t="s">
        <v>75</v>
      </c>
      <c r="K20" s="15" t="s">
        <v>76</v>
      </c>
      <c r="L20" s="15" t="s">
        <v>77</v>
      </c>
      <c r="M20" s="15" t="s">
        <v>78</v>
      </c>
      <c r="N20" s="177" t="s">
        <v>75</v>
      </c>
      <c r="O20" s="177"/>
      <c r="P20" s="177" t="s">
        <v>76</v>
      </c>
      <c r="Q20" s="177"/>
      <c r="R20" s="177" t="s">
        <v>77</v>
      </c>
      <c r="S20" s="177"/>
      <c r="T20" s="177" t="s">
        <v>78</v>
      </c>
      <c r="U20" s="177"/>
    </row>
    <row r="21" spans="1:22" ht="36.75" customHeight="1">
      <c r="A21" s="199"/>
      <c r="B21" s="199"/>
      <c r="C21" s="199"/>
      <c r="D21" s="199"/>
      <c r="E21" s="199"/>
      <c r="F21" s="218"/>
      <c r="G21" s="199"/>
      <c r="H21" s="221"/>
      <c r="I21" s="221"/>
      <c r="J21" s="94" t="s">
        <v>64</v>
      </c>
      <c r="K21" s="54" t="s">
        <v>64</v>
      </c>
      <c r="L21" s="54" t="s">
        <v>64</v>
      </c>
      <c r="M21" s="54" t="s">
        <v>64</v>
      </c>
      <c r="N21" s="67" t="s">
        <v>492</v>
      </c>
      <c r="O21" s="67" t="s">
        <v>491</v>
      </c>
      <c r="P21" s="67" t="s">
        <v>492</v>
      </c>
      <c r="Q21" s="67" t="s">
        <v>491</v>
      </c>
      <c r="R21" s="67" t="s">
        <v>492</v>
      </c>
      <c r="S21" s="67" t="s">
        <v>491</v>
      </c>
      <c r="T21" s="67" t="s">
        <v>492</v>
      </c>
      <c r="U21" s="67" t="s">
        <v>491</v>
      </c>
    </row>
    <row r="22" spans="1:22" ht="33.75">
      <c r="A22" s="214" t="s">
        <v>177</v>
      </c>
      <c r="B22" s="214"/>
      <c r="C22" s="214"/>
      <c r="D22" s="214"/>
      <c r="E22" s="214"/>
      <c r="F22" s="214"/>
      <c r="G22" s="214"/>
      <c r="H22" s="214"/>
      <c r="I22" s="214"/>
      <c r="J22" s="214"/>
      <c r="K22" s="214"/>
      <c r="L22" s="214"/>
      <c r="M22" s="214"/>
      <c r="N22" s="214"/>
      <c r="O22" s="214"/>
      <c r="P22" s="214"/>
      <c r="Q22" s="214"/>
      <c r="R22" s="214"/>
      <c r="S22" s="214"/>
      <c r="T22" s="214"/>
      <c r="U22" s="214"/>
      <c r="V22" s="214"/>
    </row>
    <row r="23" spans="1:22" ht="267.75">
      <c r="A23" s="182" t="s">
        <v>178</v>
      </c>
      <c r="B23" s="216" t="s">
        <v>179</v>
      </c>
      <c r="C23" s="9" t="s">
        <v>180</v>
      </c>
      <c r="D23" s="112">
        <v>9.2499999999999995E-3</v>
      </c>
      <c r="E23" s="104" t="s">
        <v>107</v>
      </c>
      <c r="F23" s="113">
        <v>50</v>
      </c>
      <c r="G23" s="9" t="s">
        <v>181</v>
      </c>
      <c r="H23" s="102">
        <v>43101</v>
      </c>
      <c r="I23" s="104" t="s">
        <v>102</v>
      </c>
      <c r="J23" s="53">
        <v>0</v>
      </c>
      <c r="K23" s="53">
        <v>0</v>
      </c>
      <c r="L23" s="53">
        <v>0</v>
      </c>
      <c r="M23" s="113">
        <v>50</v>
      </c>
      <c r="N23" s="42">
        <v>0</v>
      </c>
      <c r="O23" s="114" t="s">
        <v>533</v>
      </c>
      <c r="P23" s="107"/>
      <c r="Q23" s="107"/>
      <c r="R23" s="107"/>
      <c r="S23" s="107"/>
      <c r="T23" s="107"/>
      <c r="U23" s="107"/>
    </row>
    <row r="24" spans="1:22" ht="293.25">
      <c r="A24" s="182"/>
      <c r="B24" s="216"/>
      <c r="C24" s="9" t="s">
        <v>182</v>
      </c>
      <c r="D24" s="112">
        <v>9.2499999999999995E-3</v>
      </c>
      <c r="E24" s="104" t="s">
        <v>107</v>
      </c>
      <c r="F24" s="113">
        <v>520</v>
      </c>
      <c r="G24" s="9" t="s">
        <v>181</v>
      </c>
      <c r="H24" s="102">
        <v>43101</v>
      </c>
      <c r="I24" s="104" t="s">
        <v>102</v>
      </c>
      <c r="J24" s="53">
        <v>0</v>
      </c>
      <c r="K24" s="53">
        <v>0</v>
      </c>
      <c r="L24" s="53">
        <v>0</v>
      </c>
      <c r="M24" s="113">
        <v>520</v>
      </c>
      <c r="N24" s="42">
        <v>0.46730769230769231</v>
      </c>
      <c r="O24" s="114" t="s">
        <v>534</v>
      </c>
      <c r="P24" s="107"/>
      <c r="Q24" s="107"/>
      <c r="R24" s="107"/>
      <c r="S24" s="107"/>
      <c r="T24" s="107"/>
      <c r="U24" s="107"/>
    </row>
    <row r="25" spans="1:22" ht="78.75">
      <c r="A25" s="182"/>
      <c r="B25" s="216"/>
      <c r="C25" s="9" t="s">
        <v>183</v>
      </c>
      <c r="D25" s="112">
        <v>9.2499999999999995E-3</v>
      </c>
      <c r="E25" s="104" t="s">
        <v>107</v>
      </c>
      <c r="F25" s="113">
        <v>1931</v>
      </c>
      <c r="G25" s="9" t="s">
        <v>184</v>
      </c>
      <c r="H25" s="102">
        <v>43101</v>
      </c>
      <c r="I25" s="104" t="s">
        <v>102</v>
      </c>
      <c r="J25" s="53">
        <v>0</v>
      </c>
      <c r="K25" s="53">
        <v>0</v>
      </c>
      <c r="L25" s="53">
        <v>0</v>
      </c>
      <c r="M25" s="113">
        <v>1931</v>
      </c>
      <c r="N25" s="42">
        <v>0.10305541170378042</v>
      </c>
      <c r="O25" s="114" t="s">
        <v>535</v>
      </c>
      <c r="P25" s="107"/>
      <c r="Q25" s="107"/>
      <c r="R25" s="107"/>
      <c r="S25" s="107"/>
      <c r="T25" s="107"/>
      <c r="U25" s="107"/>
    </row>
    <row r="26" spans="1:22" ht="78.75">
      <c r="A26" s="182"/>
      <c r="B26" s="216"/>
      <c r="C26" s="9" t="s">
        <v>185</v>
      </c>
      <c r="D26" s="112">
        <v>9.2499999999999995E-3</v>
      </c>
      <c r="E26" s="104" t="s">
        <v>107</v>
      </c>
      <c r="F26" s="113">
        <v>3039</v>
      </c>
      <c r="G26" s="9" t="s">
        <v>184</v>
      </c>
      <c r="H26" s="102">
        <v>43101</v>
      </c>
      <c r="I26" s="104" t="s">
        <v>102</v>
      </c>
      <c r="J26" s="53">
        <v>0</v>
      </c>
      <c r="K26" s="53">
        <v>0</v>
      </c>
      <c r="L26" s="53">
        <v>0</v>
      </c>
      <c r="M26" s="113">
        <v>3039</v>
      </c>
      <c r="N26" s="42">
        <v>8.5225403093122737E-2</v>
      </c>
      <c r="O26" s="114" t="s">
        <v>536</v>
      </c>
      <c r="P26" s="107"/>
      <c r="Q26" s="107"/>
      <c r="R26" s="107"/>
      <c r="S26" s="107"/>
      <c r="T26" s="107"/>
      <c r="U26" s="107"/>
    </row>
    <row r="27" spans="1:22" ht="293.25">
      <c r="A27" s="182"/>
      <c r="B27" s="216"/>
      <c r="C27" s="9" t="s">
        <v>186</v>
      </c>
      <c r="D27" s="112">
        <v>9.2499999999999995E-3</v>
      </c>
      <c r="E27" s="104" t="s">
        <v>107</v>
      </c>
      <c r="F27" s="113">
        <v>4100</v>
      </c>
      <c r="G27" s="9" t="s">
        <v>181</v>
      </c>
      <c r="H27" s="102">
        <v>43101</v>
      </c>
      <c r="I27" s="104" t="s">
        <v>102</v>
      </c>
      <c r="J27" s="53">
        <v>0</v>
      </c>
      <c r="K27" s="53">
        <v>0</v>
      </c>
      <c r="L27" s="53">
        <v>0</v>
      </c>
      <c r="M27" s="113">
        <v>4100</v>
      </c>
      <c r="N27" s="42">
        <v>5.5853658536585367E-2</v>
      </c>
      <c r="O27" s="114" t="s">
        <v>537</v>
      </c>
      <c r="P27" s="107"/>
      <c r="Q27" s="107"/>
      <c r="R27" s="107"/>
      <c r="S27" s="107"/>
      <c r="T27" s="107"/>
      <c r="U27" s="107"/>
    </row>
    <row r="28" spans="1:22" ht="127.5">
      <c r="A28" s="182"/>
      <c r="B28" s="216"/>
      <c r="C28" s="9" t="s">
        <v>187</v>
      </c>
      <c r="D28" s="112">
        <v>9.2499999999999995E-3</v>
      </c>
      <c r="E28" s="104" t="s">
        <v>107</v>
      </c>
      <c r="F28" s="113">
        <v>639766300</v>
      </c>
      <c r="G28" s="9" t="s">
        <v>188</v>
      </c>
      <c r="H28" s="102">
        <v>43101</v>
      </c>
      <c r="I28" s="104" t="s">
        <v>102</v>
      </c>
      <c r="J28" s="53">
        <v>0</v>
      </c>
      <c r="K28" s="53">
        <v>0</v>
      </c>
      <c r="L28" s="53">
        <v>0</v>
      </c>
      <c r="M28" s="113">
        <v>639766300</v>
      </c>
      <c r="N28" s="42">
        <v>0</v>
      </c>
      <c r="O28" s="114" t="s">
        <v>538</v>
      </c>
      <c r="P28" s="107"/>
      <c r="Q28" s="107"/>
      <c r="R28" s="107"/>
      <c r="S28" s="107"/>
      <c r="T28" s="107"/>
      <c r="U28" s="107"/>
    </row>
    <row r="29" spans="1:22" ht="409.5">
      <c r="A29" s="182"/>
      <c r="B29" s="216"/>
      <c r="C29" s="9" t="s">
        <v>189</v>
      </c>
      <c r="D29" s="112">
        <v>9.2499999999999995E-3</v>
      </c>
      <c r="E29" s="104" t="s">
        <v>101</v>
      </c>
      <c r="F29" s="113">
        <v>45</v>
      </c>
      <c r="G29" s="9" t="s">
        <v>190</v>
      </c>
      <c r="H29" s="102">
        <v>43101</v>
      </c>
      <c r="I29" s="104" t="s">
        <v>102</v>
      </c>
      <c r="J29" s="53">
        <v>0</v>
      </c>
      <c r="K29" s="53">
        <v>0</v>
      </c>
      <c r="L29" s="53">
        <v>0</v>
      </c>
      <c r="M29" s="115">
        <v>45</v>
      </c>
      <c r="N29" s="42">
        <v>0.4</v>
      </c>
      <c r="O29" s="114" t="s">
        <v>539</v>
      </c>
      <c r="P29" s="107"/>
      <c r="Q29" s="107"/>
      <c r="R29" s="107"/>
      <c r="S29" s="107"/>
      <c r="T29" s="107"/>
      <c r="U29" s="107"/>
    </row>
    <row r="30" spans="1:22" ht="255">
      <c r="A30" s="182"/>
      <c r="B30" s="216"/>
      <c r="C30" s="9" t="s">
        <v>191</v>
      </c>
      <c r="D30" s="112">
        <v>9.2499999999999995E-3</v>
      </c>
      <c r="E30" s="104" t="s">
        <v>107</v>
      </c>
      <c r="F30" s="113">
        <v>1000</v>
      </c>
      <c r="G30" s="9" t="s">
        <v>181</v>
      </c>
      <c r="H30" s="102">
        <v>43101</v>
      </c>
      <c r="I30" s="104" t="s">
        <v>102</v>
      </c>
      <c r="J30" s="53">
        <v>0</v>
      </c>
      <c r="K30" s="53">
        <v>0</v>
      </c>
      <c r="L30" s="53">
        <v>0</v>
      </c>
      <c r="M30" s="113">
        <v>1000</v>
      </c>
      <c r="N30" s="42">
        <v>7.4999999999999997E-2</v>
      </c>
      <c r="O30" s="114" t="s">
        <v>540</v>
      </c>
      <c r="P30" s="107"/>
      <c r="Q30" s="107"/>
      <c r="R30" s="107"/>
      <c r="S30" s="107"/>
      <c r="T30" s="107"/>
      <c r="U30" s="107"/>
    </row>
    <row r="31" spans="1:22" ht="409.5">
      <c r="A31" s="182"/>
      <c r="B31" s="216"/>
      <c r="C31" s="9" t="s">
        <v>192</v>
      </c>
      <c r="D31" s="112">
        <v>9.2499999999999995E-3</v>
      </c>
      <c r="E31" s="104" t="s">
        <v>101</v>
      </c>
      <c r="F31" s="112">
        <v>0.7</v>
      </c>
      <c r="G31" s="9" t="s">
        <v>190</v>
      </c>
      <c r="H31" s="102">
        <v>43101</v>
      </c>
      <c r="I31" s="104" t="s">
        <v>102</v>
      </c>
      <c r="J31" s="53">
        <v>0</v>
      </c>
      <c r="K31" s="53">
        <v>0</v>
      </c>
      <c r="L31" s="53">
        <v>0</v>
      </c>
      <c r="M31" s="116">
        <v>0.7</v>
      </c>
      <c r="N31" s="42">
        <v>0</v>
      </c>
      <c r="O31" s="114" t="s">
        <v>541</v>
      </c>
      <c r="P31" s="107"/>
      <c r="Q31" s="107"/>
      <c r="R31" s="107"/>
      <c r="S31" s="107"/>
      <c r="T31" s="107"/>
      <c r="U31" s="107"/>
    </row>
    <row r="32" spans="1:22" ht="242.25">
      <c r="A32" s="182"/>
      <c r="B32" s="216"/>
      <c r="C32" s="9" t="s">
        <v>193</v>
      </c>
      <c r="D32" s="112">
        <v>9.2499999999999995E-3</v>
      </c>
      <c r="E32" s="104" t="s">
        <v>107</v>
      </c>
      <c r="F32" s="113">
        <v>370</v>
      </c>
      <c r="G32" s="9" t="s">
        <v>18</v>
      </c>
      <c r="H32" s="102">
        <v>43101</v>
      </c>
      <c r="I32" s="104" t="s">
        <v>102</v>
      </c>
      <c r="J32" s="53">
        <v>0</v>
      </c>
      <c r="K32" s="53">
        <v>0</v>
      </c>
      <c r="L32" s="53">
        <v>0</v>
      </c>
      <c r="M32" s="113">
        <v>370</v>
      </c>
      <c r="N32" s="42">
        <v>1</v>
      </c>
      <c r="O32" s="114" t="s">
        <v>542</v>
      </c>
      <c r="P32" s="107"/>
      <c r="Q32" s="107"/>
      <c r="R32" s="107"/>
      <c r="S32" s="107"/>
      <c r="T32" s="107"/>
      <c r="U32" s="107"/>
    </row>
    <row r="33" spans="1:21" ht="191.25">
      <c r="A33" s="182"/>
      <c r="B33" s="216"/>
      <c r="C33" s="9" t="s">
        <v>194</v>
      </c>
      <c r="D33" s="112">
        <v>9.2499999999999995E-3</v>
      </c>
      <c r="E33" s="104" t="s">
        <v>107</v>
      </c>
      <c r="F33" s="113">
        <v>1700000</v>
      </c>
      <c r="G33" s="9" t="s">
        <v>181</v>
      </c>
      <c r="H33" s="102">
        <v>43101</v>
      </c>
      <c r="I33" s="104" t="s">
        <v>102</v>
      </c>
      <c r="J33" s="53">
        <v>0</v>
      </c>
      <c r="K33" s="53">
        <v>0</v>
      </c>
      <c r="L33" s="53">
        <v>0</v>
      </c>
      <c r="M33" s="113">
        <v>1700000</v>
      </c>
      <c r="N33" s="42">
        <v>0</v>
      </c>
      <c r="O33" s="114" t="s">
        <v>543</v>
      </c>
      <c r="P33" s="107"/>
      <c r="Q33" s="107"/>
      <c r="R33" s="107"/>
      <c r="S33" s="107"/>
      <c r="T33" s="107"/>
      <c r="U33" s="107"/>
    </row>
    <row r="34" spans="1:21" ht="165.75">
      <c r="A34" s="182"/>
      <c r="B34" s="216"/>
      <c r="C34" s="9" t="s">
        <v>195</v>
      </c>
      <c r="D34" s="112">
        <v>9.2499999999999995E-3</v>
      </c>
      <c r="E34" s="104" t="s">
        <v>107</v>
      </c>
      <c r="F34" s="113">
        <v>450000</v>
      </c>
      <c r="G34" s="9" t="s">
        <v>181</v>
      </c>
      <c r="H34" s="102">
        <v>43101</v>
      </c>
      <c r="I34" s="104" t="s">
        <v>102</v>
      </c>
      <c r="J34" s="53">
        <v>0</v>
      </c>
      <c r="K34" s="53">
        <v>0</v>
      </c>
      <c r="L34" s="53">
        <v>0</v>
      </c>
      <c r="M34" s="113">
        <v>450000</v>
      </c>
      <c r="N34" s="42">
        <v>5.944444444444444E-3</v>
      </c>
      <c r="O34" s="114" t="s">
        <v>544</v>
      </c>
      <c r="P34" s="107"/>
      <c r="Q34" s="107"/>
      <c r="R34" s="107"/>
      <c r="S34" s="107"/>
      <c r="T34" s="107"/>
      <c r="U34" s="107"/>
    </row>
    <row r="35" spans="1:21" ht="78.75">
      <c r="A35" s="182"/>
      <c r="B35" s="216"/>
      <c r="C35" s="9" t="s">
        <v>196</v>
      </c>
      <c r="D35" s="112">
        <v>9.2499999999999995E-3</v>
      </c>
      <c r="E35" s="104" t="s">
        <v>107</v>
      </c>
      <c r="F35" s="113">
        <v>1200000</v>
      </c>
      <c r="G35" s="9" t="s">
        <v>18</v>
      </c>
      <c r="H35" s="102">
        <v>43101</v>
      </c>
      <c r="I35" s="104" t="s">
        <v>102</v>
      </c>
      <c r="J35" s="53">
        <v>0</v>
      </c>
      <c r="K35" s="53">
        <v>0</v>
      </c>
      <c r="L35" s="53">
        <v>0</v>
      </c>
      <c r="M35" s="113">
        <v>1200000</v>
      </c>
      <c r="N35" s="42">
        <v>0</v>
      </c>
      <c r="O35" s="114"/>
      <c r="P35" s="107"/>
      <c r="Q35" s="107"/>
      <c r="R35" s="107"/>
      <c r="S35" s="107"/>
      <c r="T35" s="107"/>
      <c r="U35" s="107"/>
    </row>
    <row r="36" spans="1:21" ht="127.5">
      <c r="A36" s="182"/>
      <c r="B36" s="216"/>
      <c r="C36" s="9" t="s">
        <v>197</v>
      </c>
      <c r="D36" s="112">
        <v>9.2499999999999995E-3</v>
      </c>
      <c r="E36" s="104" t="s">
        <v>107</v>
      </c>
      <c r="F36" s="113">
        <v>1</v>
      </c>
      <c r="G36" s="9" t="s">
        <v>18</v>
      </c>
      <c r="H36" s="102">
        <v>43101</v>
      </c>
      <c r="I36" s="104" t="s">
        <v>102</v>
      </c>
      <c r="J36" s="53">
        <v>0</v>
      </c>
      <c r="K36" s="53">
        <v>0</v>
      </c>
      <c r="L36" s="53">
        <v>0</v>
      </c>
      <c r="M36" s="113">
        <v>1</v>
      </c>
      <c r="N36" s="42">
        <v>0</v>
      </c>
      <c r="O36" s="114" t="s">
        <v>545</v>
      </c>
      <c r="P36" s="107"/>
      <c r="Q36" s="107"/>
      <c r="R36" s="107"/>
      <c r="S36" s="107"/>
      <c r="T36" s="107"/>
      <c r="U36" s="107"/>
    </row>
    <row r="37" spans="1:21" ht="267.75">
      <c r="A37" s="182"/>
      <c r="B37" s="216"/>
      <c r="C37" s="9" t="s">
        <v>198</v>
      </c>
      <c r="D37" s="112">
        <v>9.2499999999999995E-3</v>
      </c>
      <c r="E37" s="104" t="s">
        <v>107</v>
      </c>
      <c r="F37" s="113">
        <v>85000</v>
      </c>
      <c r="G37" s="9" t="s">
        <v>181</v>
      </c>
      <c r="H37" s="102">
        <v>43101</v>
      </c>
      <c r="I37" s="104" t="s">
        <v>102</v>
      </c>
      <c r="J37" s="53">
        <v>0</v>
      </c>
      <c r="K37" s="53">
        <v>0</v>
      </c>
      <c r="L37" s="53">
        <v>0</v>
      </c>
      <c r="M37" s="113">
        <v>85000</v>
      </c>
      <c r="N37" s="42">
        <v>0.63027058823529414</v>
      </c>
      <c r="O37" s="114" t="s">
        <v>546</v>
      </c>
      <c r="P37" s="107"/>
      <c r="Q37" s="107"/>
      <c r="R37" s="107"/>
      <c r="S37" s="107"/>
      <c r="T37" s="107"/>
      <c r="U37" s="107"/>
    </row>
    <row r="38" spans="1:21" ht="102">
      <c r="A38" s="182"/>
      <c r="B38" s="216"/>
      <c r="C38" s="9" t="s">
        <v>199</v>
      </c>
      <c r="D38" s="112">
        <v>9.2499999999999995E-3</v>
      </c>
      <c r="E38" s="104" t="s">
        <v>107</v>
      </c>
      <c r="F38" s="113">
        <v>6580</v>
      </c>
      <c r="G38" s="9" t="s">
        <v>181</v>
      </c>
      <c r="H38" s="102">
        <v>43101</v>
      </c>
      <c r="I38" s="104" t="s">
        <v>102</v>
      </c>
      <c r="J38" s="53">
        <v>0</v>
      </c>
      <c r="K38" s="53">
        <v>0</v>
      </c>
      <c r="L38" s="53">
        <v>0</v>
      </c>
      <c r="M38" s="113">
        <v>6580</v>
      </c>
      <c r="N38" s="42">
        <v>0</v>
      </c>
      <c r="O38" s="114" t="s">
        <v>547</v>
      </c>
      <c r="P38" s="107"/>
      <c r="Q38" s="107"/>
      <c r="R38" s="107"/>
      <c r="S38" s="107"/>
      <c r="T38" s="107"/>
      <c r="U38" s="107"/>
    </row>
    <row r="39" spans="1:21" ht="409.5">
      <c r="A39" s="182"/>
      <c r="B39" s="216"/>
      <c r="C39" s="9" t="s">
        <v>200</v>
      </c>
      <c r="D39" s="112">
        <v>9.2499999999999995E-3</v>
      </c>
      <c r="E39" s="104" t="s">
        <v>107</v>
      </c>
      <c r="F39" s="113">
        <v>16000</v>
      </c>
      <c r="G39" s="9" t="s">
        <v>201</v>
      </c>
      <c r="H39" s="102">
        <v>43101</v>
      </c>
      <c r="I39" s="104" t="s">
        <v>102</v>
      </c>
      <c r="J39" s="53">
        <v>0</v>
      </c>
      <c r="K39" s="53">
        <v>0</v>
      </c>
      <c r="L39" s="53">
        <v>0</v>
      </c>
      <c r="M39" s="113">
        <v>16000</v>
      </c>
      <c r="N39" s="42">
        <v>0</v>
      </c>
      <c r="O39" s="114" t="s">
        <v>548</v>
      </c>
      <c r="P39" s="107"/>
      <c r="Q39" s="107"/>
      <c r="R39" s="107"/>
      <c r="S39" s="107"/>
      <c r="T39" s="107"/>
      <c r="U39" s="107"/>
    </row>
    <row r="40" spans="1:21" ht="280.5">
      <c r="A40" s="182"/>
      <c r="B40" s="216"/>
      <c r="C40" s="9" t="s">
        <v>202</v>
      </c>
      <c r="D40" s="112">
        <v>9.2499999999999995E-3</v>
      </c>
      <c r="E40" s="104" t="s">
        <v>107</v>
      </c>
      <c r="F40" s="113">
        <v>95</v>
      </c>
      <c r="G40" s="9" t="s">
        <v>188</v>
      </c>
      <c r="H40" s="102">
        <v>43101</v>
      </c>
      <c r="I40" s="104" t="s">
        <v>102</v>
      </c>
      <c r="J40" s="53">
        <v>0</v>
      </c>
      <c r="K40" s="53">
        <v>0</v>
      </c>
      <c r="L40" s="53">
        <v>0</v>
      </c>
      <c r="M40" s="113">
        <v>95</v>
      </c>
      <c r="N40" s="42">
        <v>0.5428421052631579</v>
      </c>
      <c r="O40" s="114" t="s">
        <v>549</v>
      </c>
      <c r="P40" s="107"/>
      <c r="Q40" s="107"/>
      <c r="R40" s="107"/>
      <c r="S40" s="107"/>
      <c r="T40" s="107"/>
      <c r="U40" s="107"/>
    </row>
    <row r="41" spans="1:21" ht="173.25">
      <c r="A41" s="182"/>
      <c r="B41" s="216"/>
      <c r="C41" s="9" t="s">
        <v>203</v>
      </c>
      <c r="D41" s="112">
        <v>9.2499999999999995E-3</v>
      </c>
      <c r="E41" s="104" t="s">
        <v>107</v>
      </c>
      <c r="F41" s="113">
        <v>1300</v>
      </c>
      <c r="G41" s="9" t="s">
        <v>201</v>
      </c>
      <c r="H41" s="102">
        <v>43101</v>
      </c>
      <c r="I41" s="104" t="s">
        <v>102</v>
      </c>
      <c r="J41" s="53">
        <v>0</v>
      </c>
      <c r="K41" s="53">
        <v>0</v>
      </c>
      <c r="L41" s="53">
        <v>0</v>
      </c>
      <c r="M41" s="113">
        <v>1300</v>
      </c>
      <c r="N41" s="42">
        <v>0</v>
      </c>
      <c r="O41" s="114"/>
      <c r="P41" s="107"/>
      <c r="Q41" s="107"/>
      <c r="R41" s="107"/>
      <c r="S41" s="107"/>
      <c r="T41" s="107"/>
      <c r="U41" s="107"/>
    </row>
    <row r="42" spans="1:21" ht="255">
      <c r="A42" s="182"/>
      <c r="B42" s="216"/>
      <c r="C42" s="9" t="s">
        <v>204</v>
      </c>
      <c r="D42" s="112">
        <v>9.2499999999999995E-3</v>
      </c>
      <c r="E42" s="104" t="s">
        <v>107</v>
      </c>
      <c r="F42" s="113">
        <v>12</v>
      </c>
      <c r="G42" s="9" t="s">
        <v>205</v>
      </c>
      <c r="H42" s="102">
        <v>43101</v>
      </c>
      <c r="I42" s="104" t="s">
        <v>102</v>
      </c>
      <c r="J42" s="53">
        <v>0</v>
      </c>
      <c r="K42" s="53">
        <v>0</v>
      </c>
      <c r="L42" s="53">
        <v>0</v>
      </c>
      <c r="M42" s="113">
        <v>12</v>
      </c>
      <c r="N42" s="42">
        <v>0</v>
      </c>
      <c r="O42" s="114" t="s">
        <v>550</v>
      </c>
      <c r="P42" s="107"/>
      <c r="Q42" s="107"/>
      <c r="R42" s="107"/>
      <c r="S42" s="107"/>
      <c r="T42" s="107"/>
      <c r="U42" s="107"/>
    </row>
    <row r="43" spans="1:21" ht="280.5">
      <c r="A43" s="182"/>
      <c r="B43" s="216"/>
      <c r="C43" s="9" t="s">
        <v>206</v>
      </c>
      <c r="D43" s="112">
        <v>9.2499999999999995E-3</v>
      </c>
      <c r="E43" s="104" t="s">
        <v>107</v>
      </c>
      <c r="F43" s="113">
        <v>20000</v>
      </c>
      <c r="G43" s="9" t="s">
        <v>207</v>
      </c>
      <c r="H43" s="102">
        <v>43101</v>
      </c>
      <c r="I43" s="104" t="s">
        <v>102</v>
      </c>
      <c r="J43" s="53">
        <v>0</v>
      </c>
      <c r="K43" s="53">
        <v>0</v>
      </c>
      <c r="L43" s="53">
        <v>0</v>
      </c>
      <c r="M43" s="113">
        <v>20000</v>
      </c>
      <c r="N43" s="42">
        <v>0</v>
      </c>
      <c r="O43" s="114" t="s">
        <v>551</v>
      </c>
      <c r="P43" s="107"/>
      <c r="Q43" s="107"/>
      <c r="R43" s="107"/>
      <c r="S43" s="107"/>
      <c r="T43" s="107"/>
      <c r="U43" s="107"/>
    </row>
    <row r="44" spans="1:21" ht="267.75">
      <c r="A44" s="182"/>
      <c r="B44" s="216"/>
      <c r="C44" s="9" t="s">
        <v>208</v>
      </c>
      <c r="D44" s="112">
        <v>9.2499999999999995E-3</v>
      </c>
      <c r="E44" s="104" t="s">
        <v>107</v>
      </c>
      <c r="F44" s="113">
        <v>20000</v>
      </c>
      <c r="G44" s="9" t="s">
        <v>207</v>
      </c>
      <c r="H44" s="102">
        <v>43101</v>
      </c>
      <c r="I44" s="104" t="s">
        <v>102</v>
      </c>
      <c r="J44" s="53">
        <v>0</v>
      </c>
      <c r="K44" s="53">
        <v>0</v>
      </c>
      <c r="L44" s="53">
        <v>0</v>
      </c>
      <c r="M44" s="113">
        <v>20000</v>
      </c>
      <c r="N44" s="42">
        <v>0</v>
      </c>
      <c r="O44" s="114" t="s">
        <v>552</v>
      </c>
      <c r="P44" s="107"/>
      <c r="Q44" s="107"/>
      <c r="R44" s="107"/>
      <c r="S44" s="107"/>
      <c r="T44" s="107"/>
      <c r="U44" s="107"/>
    </row>
    <row r="45" spans="1:21" ht="409.5">
      <c r="A45" s="182"/>
      <c r="B45" s="216"/>
      <c r="C45" s="9" t="s">
        <v>209</v>
      </c>
      <c r="D45" s="112">
        <v>9.2499999999999995E-3</v>
      </c>
      <c r="E45" s="104" t="s">
        <v>107</v>
      </c>
      <c r="F45" s="113">
        <v>100</v>
      </c>
      <c r="G45" s="9" t="s">
        <v>188</v>
      </c>
      <c r="H45" s="102">
        <v>43101</v>
      </c>
      <c r="I45" s="104" t="s">
        <v>102</v>
      </c>
      <c r="J45" s="53">
        <v>0</v>
      </c>
      <c r="K45" s="53">
        <v>0</v>
      </c>
      <c r="L45" s="53">
        <v>0</v>
      </c>
      <c r="M45" s="113">
        <v>100</v>
      </c>
      <c r="N45" s="42">
        <v>5.7000000000000002E-2</v>
      </c>
      <c r="O45" s="114" t="s">
        <v>553</v>
      </c>
      <c r="P45" s="107"/>
      <c r="Q45" s="107"/>
      <c r="R45" s="107"/>
      <c r="S45" s="107"/>
      <c r="T45" s="107"/>
      <c r="U45" s="107"/>
    </row>
    <row r="46" spans="1:21" ht="78.75">
      <c r="A46" s="182"/>
      <c r="B46" s="216"/>
      <c r="C46" s="9" t="s">
        <v>210</v>
      </c>
      <c r="D46" s="112">
        <v>9.2499999999999995E-3</v>
      </c>
      <c r="E46" s="104" t="s">
        <v>107</v>
      </c>
      <c r="F46" s="113">
        <v>590</v>
      </c>
      <c r="G46" s="9" t="s">
        <v>184</v>
      </c>
      <c r="H46" s="102">
        <v>43101</v>
      </c>
      <c r="I46" s="104" t="s">
        <v>102</v>
      </c>
      <c r="J46" s="53">
        <v>0</v>
      </c>
      <c r="K46" s="53">
        <v>0</v>
      </c>
      <c r="L46" s="53">
        <v>0</v>
      </c>
      <c r="M46" s="113">
        <v>590</v>
      </c>
      <c r="N46" s="42">
        <v>0.13220338983050847</v>
      </c>
      <c r="O46" s="114" t="s">
        <v>554</v>
      </c>
      <c r="P46" s="107"/>
      <c r="Q46" s="107"/>
      <c r="R46" s="107"/>
      <c r="S46" s="107"/>
      <c r="T46" s="107"/>
      <c r="U46" s="107"/>
    </row>
    <row r="47" spans="1:21" ht="409.5">
      <c r="A47" s="182"/>
      <c r="B47" s="216"/>
      <c r="C47" s="9" t="s">
        <v>211</v>
      </c>
      <c r="D47" s="112">
        <v>9.2499999999999995E-3</v>
      </c>
      <c r="E47" s="104" t="s">
        <v>107</v>
      </c>
      <c r="F47" s="113">
        <v>12</v>
      </c>
      <c r="G47" s="9" t="s">
        <v>205</v>
      </c>
      <c r="H47" s="102">
        <v>43101</v>
      </c>
      <c r="I47" s="104" t="s">
        <v>102</v>
      </c>
      <c r="J47" s="53">
        <v>0</v>
      </c>
      <c r="K47" s="53">
        <v>0</v>
      </c>
      <c r="L47" s="53">
        <v>0</v>
      </c>
      <c r="M47" s="113">
        <v>12</v>
      </c>
      <c r="N47" s="42">
        <v>0</v>
      </c>
      <c r="O47" s="114" t="s">
        <v>555</v>
      </c>
      <c r="P47" s="107"/>
      <c r="Q47" s="107"/>
      <c r="R47" s="107"/>
      <c r="S47" s="107"/>
      <c r="T47" s="107"/>
      <c r="U47" s="107"/>
    </row>
    <row r="48" spans="1:21" ht="126">
      <c r="A48" s="182"/>
      <c r="B48" s="216"/>
      <c r="C48" s="9" t="s">
        <v>212</v>
      </c>
      <c r="D48" s="112">
        <v>9.2499999999999995E-3</v>
      </c>
      <c r="E48" s="104" t="s">
        <v>107</v>
      </c>
      <c r="F48" s="113">
        <v>22824</v>
      </c>
      <c r="G48" s="9" t="s">
        <v>18</v>
      </c>
      <c r="H48" s="102">
        <v>43101</v>
      </c>
      <c r="I48" s="104" t="s">
        <v>102</v>
      </c>
      <c r="J48" s="53">
        <v>0</v>
      </c>
      <c r="K48" s="53">
        <v>0</v>
      </c>
      <c r="L48" s="53">
        <v>0</v>
      </c>
      <c r="M48" s="113">
        <v>22824</v>
      </c>
      <c r="N48" s="42">
        <v>0</v>
      </c>
      <c r="O48" s="114"/>
      <c r="P48" s="107"/>
      <c r="Q48" s="107"/>
      <c r="R48" s="107"/>
      <c r="S48" s="107"/>
      <c r="T48" s="107"/>
      <c r="U48" s="107"/>
    </row>
    <row r="49" spans="1:21" ht="267.75">
      <c r="A49" s="182"/>
      <c r="B49" s="216"/>
      <c r="C49" s="9" t="s">
        <v>213</v>
      </c>
      <c r="D49" s="112">
        <v>9.2499999999999995E-3</v>
      </c>
      <c r="E49" s="104" t="s">
        <v>107</v>
      </c>
      <c r="F49" s="113">
        <v>20</v>
      </c>
      <c r="G49" s="9" t="s">
        <v>207</v>
      </c>
      <c r="H49" s="102">
        <v>43101</v>
      </c>
      <c r="I49" s="104" t="s">
        <v>102</v>
      </c>
      <c r="J49" s="53">
        <v>0</v>
      </c>
      <c r="K49" s="53">
        <v>0</v>
      </c>
      <c r="L49" s="53">
        <v>0</v>
      </c>
      <c r="M49" s="113">
        <v>20</v>
      </c>
      <c r="N49" s="42">
        <v>0.2</v>
      </c>
      <c r="O49" s="114" t="s">
        <v>556</v>
      </c>
      <c r="P49" s="107"/>
      <c r="Q49" s="107"/>
      <c r="R49" s="107"/>
      <c r="S49" s="107"/>
      <c r="T49" s="107"/>
      <c r="U49" s="107"/>
    </row>
    <row r="50" spans="1:21" ht="220.5">
      <c r="A50" s="182"/>
      <c r="B50" s="216"/>
      <c r="C50" s="9" t="s">
        <v>214</v>
      </c>
      <c r="D50" s="112">
        <v>9.2499999999999995E-3</v>
      </c>
      <c r="E50" s="104" t="s">
        <v>107</v>
      </c>
      <c r="F50" s="113">
        <v>20</v>
      </c>
      <c r="G50" s="9" t="s">
        <v>207</v>
      </c>
      <c r="H50" s="102">
        <v>43101</v>
      </c>
      <c r="I50" s="104" t="s">
        <v>102</v>
      </c>
      <c r="J50" s="53">
        <v>0</v>
      </c>
      <c r="K50" s="53">
        <v>0</v>
      </c>
      <c r="L50" s="53">
        <v>0</v>
      </c>
      <c r="M50" s="113">
        <v>20</v>
      </c>
      <c r="N50" s="42">
        <v>0</v>
      </c>
      <c r="O50" s="114" t="s">
        <v>557</v>
      </c>
      <c r="P50" s="107"/>
      <c r="Q50" s="107"/>
      <c r="R50" s="107"/>
      <c r="S50" s="107"/>
      <c r="T50" s="107"/>
      <c r="U50" s="107"/>
    </row>
    <row r="51" spans="1:21" ht="204.75">
      <c r="A51" s="182"/>
      <c r="B51" s="216"/>
      <c r="C51" s="9" t="s">
        <v>215</v>
      </c>
      <c r="D51" s="112">
        <v>9.2499999999999995E-3</v>
      </c>
      <c r="E51" s="104" t="s">
        <v>107</v>
      </c>
      <c r="F51" s="113">
        <v>95</v>
      </c>
      <c r="G51" s="9" t="s">
        <v>207</v>
      </c>
      <c r="H51" s="102">
        <v>43101</v>
      </c>
      <c r="I51" s="104" t="s">
        <v>102</v>
      </c>
      <c r="J51" s="53">
        <v>0</v>
      </c>
      <c r="K51" s="53">
        <v>0</v>
      </c>
      <c r="L51" s="53">
        <v>0</v>
      </c>
      <c r="M51" s="113">
        <v>95</v>
      </c>
      <c r="N51" s="42">
        <v>0.38947368421052631</v>
      </c>
      <c r="O51" s="114" t="s">
        <v>558</v>
      </c>
      <c r="P51" s="107"/>
      <c r="Q51" s="107"/>
      <c r="R51" s="107"/>
      <c r="S51" s="107"/>
      <c r="T51" s="107"/>
      <c r="U51" s="107"/>
    </row>
    <row r="52" spans="1:21" ht="409.5">
      <c r="A52" s="182"/>
      <c r="B52" s="216"/>
      <c r="C52" s="9" t="s">
        <v>216</v>
      </c>
      <c r="D52" s="112">
        <v>9.2499999999999995E-3</v>
      </c>
      <c r="E52" s="104" t="s">
        <v>107</v>
      </c>
      <c r="F52" s="113">
        <v>60</v>
      </c>
      <c r="G52" s="9" t="s">
        <v>205</v>
      </c>
      <c r="H52" s="102">
        <v>43101</v>
      </c>
      <c r="I52" s="104" t="s">
        <v>102</v>
      </c>
      <c r="J52" s="53">
        <v>0</v>
      </c>
      <c r="K52" s="53">
        <v>0</v>
      </c>
      <c r="L52" s="53">
        <v>0</v>
      </c>
      <c r="M52" s="113">
        <v>60</v>
      </c>
      <c r="N52" s="42">
        <v>0.25</v>
      </c>
      <c r="O52" s="114" t="s">
        <v>559</v>
      </c>
      <c r="P52" s="107"/>
      <c r="Q52" s="107"/>
      <c r="R52" s="107"/>
      <c r="S52" s="107"/>
      <c r="T52" s="107"/>
      <c r="U52" s="107"/>
    </row>
    <row r="53" spans="1:21" ht="78.75">
      <c r="A53" s="182"/>
      <c r="B53" s="216"/>
      <c r="C53" s="9" t="s">
        <v>217</v>
      </c>
      <c r="D53" s="112">
        <v>9.2499999999999995E-3</v>
      </c>
      <c r="E53" s="104" t="s">
        <v>107</v>
      </c>
      <c r="F53" s="113">
        <v>1</v>
      </c>
      <c r="G53" s="9" t="s">
        <v>218</v>
      </c>
      <c r="H53" s="102">
        <v>43101</v>
      </c>
      <c r="I53" s="104" t="s">
        <v>102</v>
      </c>
      <c r="J53" s="53">
        <v>0</v>
      </c>
      <c r="K53" s="53">
        <v>0</v>
      </c>
      <c r="L53" s="53">
        <v>0</v>
      </c>
      <c r="M53" s="113">
        <v>1</v>
      </c>
      <c r="N53" s="42">
        <v>0</v>
      </c>
      <c r="O53" s="114" t="s">
        <v>560</v>
      </c>
      <c r="P53" s="107"/>
      <c r="Q53" s="107"/>
      <c r="R53" s="107"/>
      <c r="S53" s="107"/>
      <c r="T53" s="107"/>
      <c r="U53" s="107"/>
    </row>
    <row r="54" spans="1:21" ht="191.25">
      <c r="A54" s="182"/>
      <c r="B54" s="216"/>
      <c r="C54" s="9" t="s">
        <v>219</v>
      </c>
      <c r="D54" s="112">
        <v>9.2499999999999995E-3</v>
      </c>
      <c r="E54" s="104" t="s">
        <v>107</v>
      </c>
      <c r="F54" s="113">
        <v>3948</v>
      </c>
      <c r="G54" s="9" t="s">
        <v>220</v>
      </c>
      <c r="H54" s="102">
        <v>43101</v>
      </c>
      <c r="I54" s="104" t="s">
        <v>102</v>
      </c>
      <c r="J54" s="53">
        <v>0</v>
      </c>
      <c r="K54" s="53">
        <v>0</v>
      </c>
      <c r="L54" s="53">
        <v>0</v>
      </c>
      <c r="M54" s="113">
        <v>3948</v>
      </c>
      <c r="N54" s="42">
        <v>6.5856129685916923E-3</v>
      </c>
      <c r="O54" s="114" t="s">
        <v>561</v>
      </c>
      <c r="P54" s="107"/>
      <c r="Q54" s="107"/>
      <c r="R54" s="107"/>
      <c r="S54" s="107"/>
      <c r="T54" s="107"/>
      <c r="U54" s="107"/>
    </row>
    <row r="55" spans="1:21" ht="153">
      <c r="A55" s="182"/>
      <c r="B55" s="216"/>
      <c r="C55" s="9" t="s">
        <v>221</v>
      </c>
      <c r="D55" s="112">
        <v>9.2499999999999995E-3</v>
      </c>
      <c r="E55" s="104" t="s">
        <v>107</v>
      </c>
      <c r="F55" s="113">
        <v>590</v>
      </c>
      <c r="G55" s="9" t="s">
        <v>222</v>
      </c>
      <c r="H55" s="102">
        <v>43101</v>
      </c>
      <c r="I55" s="104" t="s">
        <v>102</v>
      </c>
      <c r="J55" s="53">
        <v>0</v>
      </c>
      <c r="K55" s="53">
        <v>0</v>
      </c>
      <c r="L55" s="53">
        <v>0</v>
      </c>
      <c r="M55" s="113">
        <v>590</v>
      </c>
      <c r="N55" s="42">
        <v>0.67796610169491522</v>
      </c>
      <c r="O55" s="114" t="s">
        <v>562</v>
      </c>
      <c r="P55" s="107"/>
      <c r="Q55" s="107"/>
      <c r="R55" s="107"/>
      <c r="S55" s="107"/>
      <c r="T55" s="107"/>
      <c r="U55" s="107"/>
    </row>
    <row r="56" spans="1:21" ht="76.5">
      <c r="A56" s="182"/>
      <c r="B56" s="216"/>
      <c r="C56" s="9" t="s">
        <v>223</v>
      </c>
      <c r="D56" s="112">
        <v>9.2499999999999995E-3</v>
      </c>
      <c r="E56" s="104" t="s">
        <v>107</v>
      </c>
      <c r="F56" s="113">
        <v>20000</v>
      </c>
      <c r="G56" s="9" t="s">
        <v>224</v>
      </c>
      <c r="H56" s="102">
        <v>43101</v>
      </c>
      <c r="I56" s="104" t="s">
        <v>102</v>
      </c>
      <c r="J56" s="53">
        <v>0</v>
      </c>
      <c r="K56" s="53">
        <v>0</v>
      </c>
      <c r="L56" s="53">
        <v>0</v>
      </c>
      <c r="M56" s="113">
        <v>20000</v>
      </c>
      <c r="N56" s="42">
        <v>0.11685</v>
      </c>
      <c r="O56" s="114" t="s">
        <v>563</v>
      </c>
      <c r="P56" s="107"/>
      <c r="Q56" s="107"/>
      <c r="R56" s="107"/>
      <c r="S56" s="107"/>
      <c r="T56" s="107"/>
      <c r="U56" s="107"/>
    </row>
    <row r="57" spans="1:21" ht="216.75">
      <c r="A57" s="182"/>
      <c r="B57" s="216"/>
      <c r="C57" s="9" t="s">
        <v>225</v>
      </c>
      <c r="D57" s="112">
        <v>9.2499999999999995E-3</v>
      </c>
      <c r="E57" s="104" t="s">
        <v>107</v>
      </c>
      <c r="F57" s="113">
        <v>10</v>
      </c>
      <c r="G57" s="9" t="s">
        <v>226</v>
      </c>
      <c r="H57" s="102">
        <v>43101</v>
      </c>
      <c r="I57" s="104" t="s">
        <v>102</v>
      </c>
      <c r="J57" s="53">
        <v>0</v>
      </c>
      <c r="K57" s="53">
        <v>0</v>
      </c>
      <c r="L57" s="53">
        <v>0</v>
      </c>
      <c r="M57" s="113">
        <v>10</v>
      </c>
      <c r="N57" s="42">
        <v>0</v>
      </c>
      <c r="O57" s="114" t="s">
        <v>564</v>
      </c>
      <c r="P57" s="107"/>
      <c r="Q57" s="107"/>
      <c r="R57" s="107"/>
      <c r="S57" s="107"/>
      <c r="T57" s="107"/>
      <c r="U57" s="107"/>
    </row>
    <row r="58" spans="1:21" ht="229.5">
      <c r="A58" s="182"/>
      <c r="B58" s="216"/>
      <c r="C58" s="9" t="s">
        <v>227</v>
      </c>
      <c r="D58" s="112">
        <v>9.2499999999999995E-3</v>
      </c>
      <c r="E58" s="104" t="s">
        <v>107</v>
      </c>
      <c r="F58" s="113">
        <v>3944</v>
      </c>
      <c r="G58" s="9" t="s">
        <v>228</v>
      </c>
      <c r="H58" s="102">
        <v>43101</v>
      </c>
      <c r="I58" s="104" t="s">
        <v>102</v>
      </c>
      <c r="J58" s="53">
        <v>0</v>
      </c>
      <c r="K58" s="53">
        <v>0</v>
      </c>
      <c r="L58" s="53">
        <v>0</v>
      </c>
      <c r="M58" s="113">
        <v>3944</v>
      </c>
      <c r="N58" s="42">
        <v>0</v>
      </c>
      <c r="O58" s="114" t="s">
        <v>565</v>
      </c>
      <c r="P58" s="107"/>
      <c r="Q58" s="107"/>
      <c r="R58" s="107"/>
      <c r="S58" s="107"/>
      <c r="T58" s="107"/>
      <c r="U58" s="107"/>
    </row>
    <row r="59" spans="1:21" ht="255">
      <c r="A59" s="182"/>
      <c r="B59" s="216"/>
      <c r="C59" s="9" t="s">
        <v>229</v>
      </c>
      <c r="D59" s="112">
        <v>9.2499999999999995E-3</v>
      </c>
      <c r="E59" s="104" t="s">
        <v>107</v>
      </c>
      <c r="F59" s="113">
        <v>5</v>
      </c>
      <c r="G59" s="9" t="s">
        <v>230</v>
      </c>
      <c r="H59" s="102">
        <v>43101</v>
      </c>
      <c r="I59" s="104" t="s">
        <v>102</v>
      </c>
      <c r="J59" s="53">
        <v>0</v>
      </c>
      <c r="K59" s="53">
        <v>0</v>
      </c>
      <c r="L59" s="53">
        <v>0</v>
      </c>
      <c r="M59" s="113">
        <v>5</v>
      </c>
      <c r="N59" s="42">
        <v>0</v>
      </c>
      <c r="O59" s="114" t="s">
        <v>566</v>
      </c>
      <c r="P59" s="107"/>
      <c r="Q59" s="107"/>
      <c r="R59" s="107"/>
      <c r="S59" s="107"/>
      <c r="T59" s="107"/>
      <c r="U59" s="107"/>
    </row>
    <row r="60" spans="1:21" ht="102">
      <c r="A60" s="182"/>
      <c r="B60" s="216"/>
      <c r="C60" s="9" t="s">
        <v>231</v>
      </c>
      <c r="D60" s="112">
        <v>9.2499999999999995E-3</v>
      </c>
      <c r="E60" s="104" t="s">
        <v>107</v>
      </c>
      <c r="F60" s="113">
        <v>16574</v>
      </c>
      <c r="G60" s="9" t="s">
        <v>232</v>
      </c>
      <c r="H60" s="102">
        <v>43101</v>
      </c>
      <c r="I60" s="104" t="s">
        <v>102</v>
      </c>
      <c r="J60" s="53">
        <v>0</v>
      </c>
      <c r="K60" s="53">
        <v>0</v>
      </c>
      <c r="L60" s="53">
        <v>0</v>
      </c>
      <c r="M60" s="113">
        <v>16574</v>
      </c>
      <c r="N60" s="42">
        <v>0.33335344515506216</v>
      </c>
      <c r="O60" s="114" t="s">
        <v>567</v>
      </c>
      <c r="P60" s="107"/>
      <c r="Q60" s="107"/>
      <c r="R60" s="107"/>
      <c r="S60" s="107"/>
      <c r="T60" s="107"/>
      <c r="U60" s="107"/>
    </row>
    <row r="61" spans="1:21" ht="178.5">
      <c r="A61" s="182"/>
      <c r="B61" s="216"/>
      <c r="C61" s="9" t="s">
        <v>233</v>
      </c>
      <c r="D61" s="112">
        <v>9.2499999999999995E-3</v>
      </c>
      <c r="E61" s="104" t="s">
        <v>107</v>
      </c>
      <c r="F61" s="113">
        <v>500</v>
      </c>
      <c r="G61" s="9" t="s">
        <v>234</v>
      </c>
      <c r="H61" s="102">
        <v>43101</v>
      </c>
      <c r="I61" s="104" t="s">
        <v>102</v>
      </c>
      <c r="J61" s="53">
        <v>0</v>
      </c>
      <c r="K61" s="53">
        <v>0</v>
      </c>
      <c r="L61" s="53">
        <v>0</v>
      </c>
      <c r="M61" s="113">
        <v>500</v>
      </c>
      <c r="N61" s="42">
        <v>0</v>
      </c>
      <c r="O61" s="114" t="s">
        <v>568</v>
      </c>
      <c r="P61" s="107"/>
      <c r="Q61" s="107"/>
      <c r="R61" s="107"/>
      <c r="S61" s="107"/>
      <c r="T61" s="107"/>
      <c r="U61" s="107"/>
    </row>
    <row r="62" spans="1:21" ht="140.25">
      <c r="A62" s="182"/>
      <c r="B62" s="216"/>
      <c r="C62" s="9" t="s">
        <v>235</v>
      </c>
      <c r="D62" s="112">
        <v>9.2499999999999995E-3</v>
      </c>
      <c r="E62" s="104" t="s">
        <v>107</v>
      </c>
      <c r="F62" s="113">
        <v>350</v>
      </c>
      <c r="G62" s="9" t="s">
        <v>236</v>
      </c>
      <c r="H62" s="102">
        <v>43101</v>
      </c>
      <c r="I62" s="104" t="s">
        <v>102</v>
      </c>
      <c r="J62" s="53">
        <v>0</v>
      </c>
      <c r="K62" s="53">
        <v>0</v>
      </c>
      <c r="L62" s="53">
        <v>0</v>
      </c>
      <c r="M62" s="113">
        <v>350</v>
      </c>
      <c r="N62" s="42">
        <v>0</v>
      </c>
      <c r="O62" s="114" t="s">
        <v>569</v>
      </c>
      <c r="P62" s="107"/>
      <c r="Q62" s="107"/>
      <c r="R62" s="107"/>
      <c r="S62" s="107"/>
      <c r="T62" s="107"/>
      <c r="U62" s="107"/>
    </row>
    <row r="63" spans="1:21" ht="126">
      <c r="A63" s="182"/>
      <c r="B63" s="216"/>
      <c r="C63" s="9" t="s">
        <v>237</v>
      </c>
      <c r="D63" s="112">
        <v>9.2499999999999995E-3</v>
      </c>
      <c r="E63" s="104" t="s">
        <v>107</v>
      </c>
      <c r="F63" s="113">
        <v>2805</v>
      </c>
      <c r="G63" s="9" t="s">
        <v>237</v>
      </c>
      <c r="H63" s="102">
        <v>43101</v>
      </c>
      <c r="I63" s="104" t="s">
        <v>102</v>
      </c>
      <c r="J63" s="53">
        <v>0</v>
      </c>
      <c r="K63" s="53">
        <v>0</v>
      </c>
      <c r="L63" s="53">
        <v>0</v>
      </c>
      <c r="M63" s="113">
        <v>2805</v>
      </c>
      <c r="N63" s="42">
        <v>1.1023172905525846</v>
      </c>
      <c r="O63" s="114" t="s">
        <v>570</v>
      </c>
      <c r="P63" s="107"/>
      <c r="Q63" s="107"/>
      <c r="R63" s="107"/>
      <c r="S63" s="107"/>
      <c r="T63" s="107"/>
      <c r="U63" s="107"/>
    </row>
    <row r="64" spans="1:21" ht="76.5">
      <c r="A64" s="182"/>
      <c r="B64" s="216"/>
      <c r="C64" s="9" t="s">
        <v>238</v>
      </c>
      <c r="D64" s="112">
        <v>9.2499999999999995E-3</v>
      </c>
      <c r="E64" s="104" t="s">
        <v>107</v>
      </c>
      <c r="F64" s="113">
        <v>78417</v>
      </c>
      <c r="G64" s="9" t="s">
        <v>239</v>
      </c>
      <c r="H64" s="102">
        <v>43101</v>
      </c>
      <c r="I64" s="104" t="s">
        <v>102</v>
      </c>
      <c r="J64" s="53">
        <v>0</v>
      </c>
      <c r="K64" s="53">
        <v>0</v>
      </c>
      <c r="L64" s="53">
        <v>0</v>
      </c>
      <c r="M64" s="113">
        <v>78417</v>
      </c>
      <c r="N64" s="42">
        <v>0.8399454199982147</v>
      </c>
      <c r="O64" s="114" t="s">
        <v>571</v>
      </c>
      <c r="P64" s="107"/>
      <c r="Q64" s="107"/>
      <c r="R64" s="107"/>
      <c r="S64" s="107"/>
      <c r="T64" s="107"/>
      <c r="U64" s="107"/>
    </row>
    <row r="65" spans="1:22" ht="78.75">
      <c r="A65" s="182"/>
      <c r="B65" s="216"/>
      <c r="C65" s="9" t="s">
        <v>240</v>
      </c>
      <c r="D65" s="112">
        <v>9.2499999999999995E-3</v>
      </c>
      <c r="E65" s="104" t="s">
        <v>107</v>
      </c>
      <c r="F65" s="113">
        <v>6422</v>
      </c>
      <c r="G65" s="9" t="s">
        <v>241</v>
      </c>
      <c r="H65" s="102">
        <v>43101</v>
      </c>
      <c r="I65" s="104" t="s">
        <v>102</v>
      </c>
      <c r="J65" s="53">
        <v>0</v>
      </c>
      <c r="K65" s="53">
        <v>0</v>
      </c>
      <c r="L65" s="53">
        <v>0</v>
      </c>
      <c r="M65" s="113">
        <v>6422</v>
      </c>
      <c r="N65" s="42">
        <v>0.10541887262535035</v>
      </c>
      <c r="O65" s="114" t="s">
        <v>572</v>
      </c>
      <c r="P65" s="107"/>
      <c r="Q65" s="107"/>
      <c r="R65" s="107"/>
      <c r="S65" s="107"/>
      <c r="T65" s="107"/>
      <c r="U65" s="107"/>
    </row>
    <row r="66" spans="1:22" ht="110.25">
      <c r="A66" s="182"/>
      <c r="B66" s="216"/>
      <c r="C66" s="9" t="s">
        <v>242</v>
      </c>
      <c r="D66" s="112">
        <v>9.2499999999999995E-3</v>
      </c>
      <c r="E66" s="104" t="s">
        <v>107</v>
      </c>
      <c r="F66" s="113">
        <v>1</v>
      </c>
      <c r="G66" s="9" t="s">
        <v>243</v>
      </c>
      <c r="H66" s="102">
        <v>43101</v>
      </c>
      <c r="I66" s="104" t="s">
        <v>102</v>
      </c>
      <c r="J66" s="53">
        <v>0</v>
      </c>
      <c r="K66" s="53">
        <v>0</v>
      </c>
      <c r="L66" s="53">
        <v>0</v>
      </c>
      <c r="M66" s="113">
        <v>1</v>
      </c>
      <c r="N66" s="42">
        <v>0</v>
      </c>
      <c r="O66" s="114" t="s">
        <v>573</v>
      </c>
      <c r="P66" s="107"/>
      <c r="Q66" s="107"/>
      <c r="R66" s="107"/>
      <c r="S66" s="107"/>
      <c r="T66" s="107"/>
      <c r="U66" s="107"/>
    </row>
    <row r="67" spans="1:22" ht="157.5">
      <c r="A67" s="182"/>
      <c r="B67" s="216"/>
      <c r="C67" s="9" t="s">
        <v>244</v>
      </c>
      <c r="D67" s="112">
        <v>9.2499999999999995E-3</v>
      </c>
      <c r="E67" s="104" t="s">
        <v>107</v>
      </c>
      <c r="F67" s="113">
        <v>2</v>
      </c>
      <c r="G67" s="9" t="s">
        <v>245</v>
      </c>
      <c r="H67" s="102">
        <v>43101</v>
      </c>
      <c r="I67" s="104" t="s">
        <v>102</v>
      </c>
      <c r="J67" s="53">
        <v>0</v>
      </c>
      <c r="K67" s="53">
        <v>0</v>
      </c>
      <c r="L67" s="53">
        <v>0</v>
      </c>
      <c r="M67" s="113">
        <v>2</v>
      </c>
      <c r="N67" s="42">
        <v>0</v>
      </c>
      <c r="O67" s="114"/>
      <c r="P67" s="107"/>
      <c r="Q67" s="107"/>
      <c r="R67" s="107"/>
      <c r="S67" s="107"/>
      <c r="T67" s="107"/>
      <c r="U67" s="107"/>
    </row>
    <row r="68" spans="1:22" ht="102">
      <c r="A68" s="182"/>
      <c r="B68" s="216"/>
      <c r="C68" s="9" t="s">
        <v>246</v>
      </c>
      <c r="D68" s="112">
        <v>9.2499999999999995E-3</v>
      </c>
      <c r="E68" s="104" t="s">
        <v>107</v>
      </c>
      <c r="F68" s="113">
        <v>20</v>
      </c>
      <c r="G68" s="9" t="s">
        <v>246</v>
      </c>
      <c r="H68" s="102">
        <v>43101</v>
      </c>
      <c r="I68" s="104" t="s">
        <v>102</v>
      </c>
      <c r="J68" s="53">
        <v>0</v>
      </c>
      <c r="K68" s="53">
        <v>0</v>
      </c>
      <c r="L68" s="53">
        <v>0</v>
      </c>
      <c r="M68" s="113">
        <v>20</v>
      </c>
      <c r="N68" s="42">
        <v>0</v>
      </c>
      <c r="O68" s="114" t="s">
        <v>574</v>
      </c>
      <c r="P68" s="107"/>
      <c r="Q68" s="107"/>
      <c r="R68" s="107"/>
      <c r="S68" s="107"/>
      <c r="T68" s="107"/>
      <c r="U68" s="107"/>
    </row>
    <row r="69" spans="1:22" ht="283.5">
      <c r="A69" s="182"/>
      <c r="B69" s="216"/>
      <c r="C69" s="9" t="s">
        <v>247</v>
      </c>
      <c r="D69" s="112">
        <v>9.2499999999999995E-3</v>
      </c>
      <c r="E69" s="104" t="s">
        <v>101</v>
      </c>
      <c r="F69" s="112">
        <v>1</v>
      </c>
      <c r="G69" s="9" t="s">
        <v>247</v>
      </c>
      <c r="H69" s="102">
        <v>43101</v>
      </c>
      <c r="I69" s="104" t="s">
        <v>102</v>
      </c>
      <c r="J69" s="53">
        <v>0</v>
      </c>
      <c r="K69" s="53">
        <v>0</v>
      </c>
      <c r="L69" s="53">
        <v>0</v>
      </c>
      <c r="M69" s="116">
        <v>1</v>
      </c>
      <c r="N69" s="42">
        <v>0.9365</v>
      </c>
      <c r="O69" s="114" t="s">
        <v>575</v>
      </c>
      <c r="P69" s="107"/>
      <c r="Q69" s="107"/>
      <c r="R69" s="107"/>
      <c r="S69" s="107"/>
      <c r="T69" s="107"/>
      <c r="U69" s="107"/>
    </row>
    <row r="70" spans="1:22" ht="89.25">
      <c r="A70" s="182"/>
      <c r="B70" s="216"/>
      <c r="C70" s="9" t="s">
        <v>248</v>
      </c>
      <c r="D70" s="112">
        <v>9.2499999999999995E-3</v>
      </c>
      <c r="E70" s="104" t="s">
        <v>107</v>
      </c>
      <c r="F70" s="113">
        <v>12855</v>
      </c>
      <c r="G70" s="9" t="s">
        <v>249</v>
      </c>
      <c r="H70" s="102">
        <v>43101</v>
      </c>
      <c r="I70" s="104" t="s">
        <v>102</v>
      </c>
      <c r="J70" s="53">
        <v>0</v>
      </c>
      <c r="K70" s="53">
        <v>0</v>
      </c>
      <c r="L70" s="53">
        <v>0</v>
      </c>
      <c r="M70" s="113">
        <v>12855</v>
      </c>
      <c r="N70" s="42">
        <v>0.24644107351225203</v>
      </c>
      <c r="O70" s="114" t="s">
        <v>576</v>
      </c>
      <c r="P70" s="107"/>
      <c r="Q70" s="107"/>
      <c r="R70" s="107"/>
      <c r="S70" s="107"/>
      <c r="T70" s="107"/>
      <c r="U70" s="107"/>
    </row>
    <row r="71" spans="1:22" ht="409.5">
      <c r="A71" s="182"/>
      <c r="B71" s="216"/>
      <c r="C71" s="9" t="s">
        <v>250</v>
      </c>
      <c r="D71" s="112">
        <v>9.2499999999999995E-3</v>
      </c>
      <c r="E71" s="104" t="s">
        <v>107</v>
      </c>
      <c r="F71" s="113">
        <v>95</v>
      </c>
      <c r="G71" s="9" t="s">
        <v>251</v>
      </c>
      <c r="H71" s="102">
        <v>43101</v>
      </c>
      <c r="I71" s="104" t="s">
        <v>102</v>
      </c>
      <c r="J71" s="53">
        <v>0</v>
      </c>
      <c r="K71" s="53">
        <v>0</v>
      </c>
      <c r="L71" s="53">
        <v>0</v>
      </c>
      <c r="M71" s="113">
        <v>95</v>
      </c>
      <c r="N71" s="42">
        <v>0.2</v>
      </c>
      <c r="O71" s="114" t="s">
        <v>577</v>
      </c>
      <c r="P71" s="107"/>
      <c r="Q71" s="107"/>
      <c r="R71" s="107"/>
      <c r="S71" s="107"/>
      <c r="T71" s="107"/>
      <c r="U71" s="107"/>
    </row>
    <row r="72" spans="1:22" ht="409.5">
      <c r="A72" s="182"/>
      <c r="B72" s="216"/>
      <c r="C72" s="9" t="s">
        <v>252</v>
      </c>
      <c r="D72" s="112">
        <v>9.2499999999999995E-3</v>
      </c>
      <c r="E72" s="104" t="s">
        <v>107</v>
      </c>
      <c r="F72" s="113">
        <v>100</v>
      </c>
      <c r="G72" s="9" t="s">
        <v>253</v>
      </c>
      <c r="H72" s="102">
        <v>43101</v>
      </c>
      <c r="I72" s="104" t="s">
        <v>102</v>
      </c>
      <c r="J72" s="53">
        <v>0</v>
      </c>
      <c r="K72" s="53">
        <v>0</v>
      </c>
      <c r="L72" s="53">
        <v>0</v>
      </c>
      <c r="M72" s="113">
        <v>100</v>
      </c>
      <c r="N72" s="42">
        <v>0.25</v>
      </c>
      <c r="O72" s="114" t="s">
        <v>578</v>
      </c>
      <c r="P72" s="107"/>
      <c r="Q72" s="107"/>
      <c r="R72" s="107"/>
      <c r="S72" s="107"/>
      <c r="T72" s="107"/>
      <c r="U72" s="107"/>
    </row>
    <row r="73" spans="1:22" ht="189">
      <c r="A73" s="182"/>
      <c r="B73" s="216"/>
      <c r="C73" s="9" t="s">
        <v>254</v>
      </c>
      <c r="D73" s="112">
        <v>9.2499999999999995E-3</v>
      </c>
      <c r="E73" s="104" t="s">
        <v>107</v>
      </c>
      <c r="F73" s="113">
        <v>132384</v>
      </c>
      <c r="G73" s="9" t="s">
        <v>255</v>
      </c>
      <c r="H73" s="102">
        <v>43101</v>
      </c>
      <c r="I73" s="104" t="s">
        <v>102</v>
      </c>
      <c r="J73" s="53">
        <v>0</v>
      </c>
      <c r="K73" s="53">
        <v>0</v>
      </c>
      <c r="L73" s="53">
        <v>0</v>
      </c>
      <c r="M73" s="113">
        <v>132384</v>
      </c>
      <c r="N73" s="42">
        <v>0.33930837563451777</v>
      </c>
      <c r="O73" s="114" t="s">
        <v>579</v>
      </c>
      <c r="P73" s="107"/>
      <c r="Q73" s="107"/>
      <c r="R73" s="107"/>
      <c r="S73" s="107"/>
      <c r="T73" s="107"/>
      <c r="U73" s="107"/>
    </row>
    <row r="74" spans="1:22" ht="127.5">
      <c r="A74" s="182"/>
      <c r="B74" s="216"/>
      <c r="C74" s="9" t="s">
        <v>256</v>
      </c>
      <c r="D74" s="112">
        <v>9.2499999999999995E-3</v>
      </c>
      <c r="E74" s="104" t="s">
        <v>107</v>
      </c>
      <c r="F74" s="113">
        <v>20000</v>
      </c>
      <c r="G74" s="9" t="s">
        <v>257</v>
      </c>
      <c r="H74" s="102">
        <v>43101</v>
      </c>
      <c r="I74" s="104" t="s">
        <v>102</v>
      </c>
      <c r="J74" s="53">
        <v>0</v>
      </c>
      <c r="K74" s="53">
        <v>0</v>
      </c>
      <c r="L74" s="53">
        <v>0</v>
      </c>
      <c r="M74" s="113">
        <v>20000</v>
      </c>
      <c r="N74" s="42">
        <v>7.9000000000000008E-3</v>
      </c>
      <c r="O74" s="114" t="s">
        <v>580</v>
      </c>
      <c r="P74" s="107"/>
      <c r="Q74" s="107"/>
      <c r="R74" s="107"/>
      <c r="S74" s="107"/>
      <c r="T74" s="107"/>
      <c r="U74" s="107"/>
    </row>
    <row r="75" spans="1:22" ht="126">
      <c r="A75" s="182"/>
      <c r="B75" s="216"/>
      <c r="C75" s="9" t="s">
        <v>258</v>
      </c>
      <c r="D75" s="112">
        <v>9.2499999999999995E-3</v>
      </c>
      <c r="E75" s="104" t="s">
        <v>107</v>
      </c>
      <c r="F75" s="113">
        <v>50</v>
      </c>
      <c r="G75" s="9" t="s">
        <v>259</v>
      </c>
      <c r="H75" s="102">
        <v>43101</v>
      </c>
      <c r="I75" s="104" t="s">
        <v>102</v>
      </c>
      <c r="J75" s="53">
        <v>0</v>
      </c>
      <c r="K75" s="53">
        <v>0</v>
      </c>
      <c r="L75" s="53">
        <v>0</v>
      </c>
      <c r="M75" s="113">
        <v>50</v>
      </c>
      <c r="N75" s="42">
        <v>0</v>
      </c>
      <c r="O75" s="114" t="s">
        <v>573</v>
      </c>
      <c r="P75" s="107"/>
      <c r="Q75" s="107"/>
      <c r="R75" s="107"/>
      <c r="S75" s="107"/>
      <c r="T75" s="107"/>
      <c r="U75" s="107"/>
    </row>
    <row r="76" spans="1:22" ht="318.75">
      <c r="A76" s="182"/>
      <c r="B76" s="216"/>
      <c r="C76" s="9" t="s">
        <v>260</v>
      </c>
      <c r="D76" s="112">
        <v>9.2499999999999995E-3</v>
      </c>
      <c r="E76" s="104" t="s">
        <v>107</v>
      </c>
      <c r="F76" s="113">
        <v>8100</v>
      </c>
      <c r="G76" s="9" t="s">
        <v>261</v>
      </c>
      <c r="H76" s="102">
        <v>43101</v>
      </c>
      <c r="I76" s="104" t="s">
        <v>102</v>
      </c>
      <c r="J76" s="53">
        <v>0</v>
      </c>
      <c r="K76" s="53">
        <v>0</v>
      </c>
      <c r="L76" s="53">
        <v>0</v>
      </c>
      <c r="M76" s="113">
        <v>8100</v>
      </c>
      <c r="N76" s="42">
        <v>0.71234567901234569</v>
      </c>
      <c r="O76" s="114" t="s">
        <v>581</v>
      </c>
      <c r="P76" s="107"/>
      <c r="Q76" s="107"/>
      <c r="R76" s="107"/>
      <c r="S76" s="107"/>
      <c r="T76" s="107"/>
      <c r="U76" s="107"/>
    </row>
    <row r="77" spans="1:22">
      <c r="A77" s="76"/>
      <c r="B77" s="76"/>
      <c r="C77" s="76"/>
      <c r="D77" s="77">
        <f>SUM(D23:D76)</f>
        <v>0.49949999999999956</v>
      </c>
      <c r="E77" s="76"/>
      <c r="F77" s="58"/>
      <c r="G77" s="76"/>
      <c r="H77" s="76"/>
      <c r="I77" s="76"/>
      <c r="J77" s="76"/>
      <c r="K77" s="76"/>
      <c r="L77" s="76"/>
      <c r="M77" s="76"/>
      <c r="N77" s="76"/>
      <c r="O77" s="72"/>
      <c r="P77" s="72"/>
      <c r="Q77" s="72"/>
      <c r="R77" s="72"/>
      <c r="S77" s="72"/>
      <c r="T77" s="72"/>
      <c r="U77" s="72"/>
      <c r="V77" s="72"/>
    </row>
    <row r="78" spans="1:22" ht="33.75">
      <c r="A78" s="214" t="s">
        <v>493</v>
      </c>
      <c r="B78" s="214"/>
      <c r="C78" s="214"/>
      <c r="D78" s="214"/>
      <c r="E78" s="214"/>
      <c r="F78" s="214"/>
      <c r="G78" s="214"/>
      <c r="H78" s="214"/>
      <c r="I78" s="214"/>
      <c r="J78" s="214"/>
      <c r="K78" s="214"/>
      <c r="L78" s="214"/>
      <c r="M78" s="214"/>
      <c r="N78" s="214"/>
      <c r="O78" s="214"/>
      <c r="P78" s="214"/>
      <c r="Q78" s="214"/>
      <c r="R78" s="214"/>
      <c r="S78" s="214"/>
      <c r="T78" s="214"/>
      <c r="U78" s="214"/>
      <c r="V78" s="214"/>
    </row>
    <row r="79" spans="1:22" ht="18.75">
      <c r="A79" s="199" t="s">
        <v>99</v>
      </c>
      <c r="B79" s="199" t="s">
        <v>74</v>
      </c>
      <c r="C79" s="199" t="s">
        <v>65</v>
      </c>
      <c r="D79" s="199" t="s">
        <v>66</v>
      </c>
      <c r="E79" s="199" t="s">
        <v>67</v>
      </c>
      <c r="F79" s="218" t="s">
        <v>68</v>
      </c>
      <c r="G79" s="199" t="s">
        <v>69</v>
      </c>
      <c r="H79" s="200" t="s">
        <v>70</v>
      </c>
      <c r="I79" s="200"/>
      <c r="J79" s="200" t="s">
        <v>79</v>
      </c>
      <c r="K79" s="200"/>
      <c r="L79" s="200"/>
      <c r="M79" s="200"/>
      <c r="N79" s="176" t="s">
        <v>490</v>
      </c>
      <c r="O79" s="176"/>
      <c r="P79" s="176"/>
      <c r="Q79" s="176"/>
      <c r="R79" s="176"/>
      <c r="S79" s="176"/>
      <c r="T79" s="176"/>
      <c r="U79" s="176"/>
    </row>
    <row r="80" spans="1:22" ht="15.75">
      <c r="A80" s="199"/>
      <c r="B80" s="199"/>
      <c r="C80" s="199"/>
      <c r="D80" s="199"/>
      <c r="E80" s="199"/>
      <c r="F80" s="218"/>
      <c r="G80" s="199"/>
      <c r="H80" s="221" t="s">
        <v>71</v>
      </c>
      <c r="I80" s="221" t="s">
        <v>176</v>
      </c>
      <c r="J80" s="15" t="s">
        <v>75</v>
      </c>
      <c r="K80" s="15" t="s">
        <v>76</v>
      </c>
      <c r="L80" s="15" t="s">
        <v>77</v>
      </c>
      <c r="M80" s="15" t="s">
        <v>78</v>
      </c>
      <c r="N80" s="177" t="s">
        <v>75</v>
      </c>
      <c r="O80" s="177"/>
      <c r="P80" s="177" t="s">
        <v>76</v>
      </c>
      <c r="Q80" s="177"/>
      <c r="R80" s="177" t="s">
        <v>77</v>
      </c>
      <c r="S80" s="177"/>
      <c r="T80" s="177" t="s">
        <v>78</v>
      </c>
      <c r="U80" s="177"/>
    </row>
    <row r="81" spans="1:22" ht="31.5">
      <c r="A81" s="199"/>
      <c r="B81" s="199"/>
      <c r="C81" s="199"/>
      <c r="D81" s="199"/>
      <c r="E81" s="199"/>
      <c r="F81" s="218"/>
      <c r="G81" s="199"/>
      <c r="H81" s="221"/>
      <c r="I81" s="221"/>
      <c r="J81" s="94" t="s">
        <v>64</v>
      </c>
      <c r="K81" s="54" t="s">
        <v>64</v>
      </c>
      <c r="L81" s="54" t="s">
        <v>64</v>
      </c>
      <c r="M81" s="54" t="s">
        <v>64</v>
      </c>
      <c r="N81" s="67" t="s">
        <v>492</v>
      </c>
      <c r="O81" s="67" t="s">
        <v>491</v>
      </c>
      <c r="P81" s="67" t="s">
        <v>492</v>
      </c>
      <c r="Q81" s="67" t="s">
        <v>491</v>
      </c>
      <c r="R81" s="67" t="s">
        <v>492</v>
      </c>
      <c r="S81" s="67" t="s">
        <v>491</v>
      </c>
      <c r="T81" s="67" t="s">
        <v>492</v>
      </c>
      <c r="U81" s="67" t="s">
        <v>491</v>
      </c>
    </row>
    <row r="82" spans="1:22" ht="33.75">
      <c r="A82" s="214" t="s">
        <v>262</v>
      </c>
      <c r="B82" s="214"/>
      <c r="C82" s="214"/>
      <c r="D82" s="214"/>
      <c r="E82" s="214"/>
      <c r="F82" s="214"/>
      <c r="G82" s="214"/>
      <c r="H82" s="214"/>
      <c r="I82" s="214"/>
      <c r="J82" s="214"/>
      <c r="K82" s="214"/>
      <c r="L82" s="214"/>
      <c r="M82" s="214"/>
      <c r="N82" s="214"/>
      <c r="O82" s="214"/>
      <c r="P82" s="214"/>
      <c r="Q82" s="214"/>
      <c r="R82" s="214"/>
      <c r="S82" s="214"/>
      <c r="T82" s="214"/>
      <c r="U82" s="214"/>
      <c r="V82" s="214"/>
    </row>
    <row r="83" spans="1:22" ht="25.5">
      <c r="A83" s="217" t="s">
        <v>178</v>
      </c>
      <c r="B83" s="195" t="s">
        <v>263</v>
      </c>
      <c r="C83" s="194" t="s">
        <v>264</v>
      </c>
      <c r="D83" s="213">
        <v>2.2700000000000001E-2</v>
      </c>
      <c r="E83" s="213" t="s">
        <v>107</v>
      </c>
      <c r="F83" s="212">
        <v>590</v>
      </c>
      <c r="G83" s="55" t="s">
        <v>265</v>
      </c>
      <c r="H83" s="215">
        <v>43101</v>
      </c>
      <c r="I83" s="215" t="s">
        <v>102</v>
      </c>
      <c r="J83" s="213"/>
      <c r="K83" s="213"/>
      <c r="L83" s="213"/>
      <c r="M83" s="212">
        <v>590</v>
      </c>
      <c r="N83" s="222">
        <f>400/M83</f>
        <v>0.67796610169491522</v>
      </c>
      <c r="O83" s="224" t="s">
        <v>562</v>
      </c>
      <c r="P83" s="213"/>
      <c r="Q83" s="212"/>
      <c r="R83" s="213"/>
      <c r="S83" s="213"/>
      <c r="T83" s="213"/>
      <c r="U83" s="212"/>
    </row>
    <row r="84" spans="1:22" ht="25.5">
      <c r="A84" s="217"/>
      <c r="B84" s="195"/>
      <c r="C84" s="194"/>
      <c r="D84" s="194"/>
      <c r="E84" s="194"/>
      <c r="F84" s="212"/>
      <c r="G84" s="55" t="s">
        <v>266</v>
      </c>
      <c r="H84" s="215"/>
      <c r="I84" s="215" t="s">
        <v>102</v>
      </c>
      <c r="J84" s="194"/>
      <c r="K84" s="194"/>
      <c r="L84" s="194"/>
      <c r="M84" s="212"/>
      <c r="N84" s="223"/>
      <c r="O84" s="225"/>
      <c r="P84" s="194"/>
      <c r="Q84" s="212"/>
      <c r="R84" s="194"/>
      <c r="S84" s="194"/>
      <c r="T84" s="194"/>
      <c r="U84" s="212"/>
    </row>
    <row r="85" spans="1:22" ht="25.5">
      <c r="A85" s="217"/>
      <c r="B85" s="195"/>
      <c r="C85" s="194"/>
      <c r="D85" s="194"/>
      <c r="E85" s="194"/>
      <c r="F85" s="212"/>
      <c r="G85" s="55" t="s">
        <v>267</v>
      </c>
      <c r="H85" s="215"/>
      <c r="I85" s="215" t="s">
        <v>102</v>
      </c>
      <c r="J85" s="194"/>
      <c r="K85" s="194"/>
      <c r="L85" s="194"/>
      <c r="M85" s="212"/>
      <c r="N85" s="223"/>
      <c r="O85" s="225"/>
      <c r="P85" s="194"/>
      <c r="Q85" s="212"/>
      <c r="R85" s="194"/>
      <c r="S85" s="194"/>
      <c r="T85" s="194"/>
      <c r="U85" s="212"/>
    </row>
    <row r="86" spans="1:22">
      <c r="A86" s="217"/>
      <c r="B86" s="195"/>
      <c r="C86" s="194"/>
      <c r="D86" s="194"/>
      <c r="E86" s="194"/>
      <c r="F86" s="212"/>
      <c r="G86" s="55" t="s">
        <v>268</v>
      </c>
      <c r="H86" s="215"/>
      <c r="I86" s="215" t="s">
        <v>102</v>
      </c>
      <c r="J86" s="194"/>
      <c r="K86" s="194"/>
      <c r="L86" s="194"/>
      <c r="M86" s="212"/>
      <c r="N86" s="223"/>
      <c r="O86" s="225"/>
      <c r="P86" s="194"/>
      <c r="Q86" s="212"/>
      <c r="R86" s="194"/>
      <c r="S86" s="194"/>
      <c r="T86" s="194"/>
      <c r="U86" s="212"/>
    </row>
    <row r="87" spans="1:22" ht="127.5">
      <c r="A87" s="217"/>
      <c r="B87" s="55" t="s">
        <v>269</v>
      </c>
      <c r="C87" s="56" t="s">
        <v>270</v>
      </c>
      <c r="D87" s="57">
        <v>2.2700000000000001E-2</v>
      </c>
      <c r="E87" s="56" t="s">
        <v>107</v>
      </c>
      <c r="F87" s="58">
        <v>20000</v>
      </c>
      <c r="G87" s="55" t="s">
        <v>271</v>
      </c>
      <c r="H87" s="22">
        <v>43101</v>
      </c>
      <c r="I87" s="22" t="s">
        <v>102</v>
      </c>
      <c r="J87" s="103"/>
      <c r="K87" s="57"/>
      <c r="L87" s="57"/>
      <c r="M87" s="58">
        <v>20000</v>
      </c>
      <c r="N87" s="117">
        <f>158/M87</f>
        <v>7.9000000000000008E-3</v>
      </c>
      <c r="O87" s="118" t="s">
        <v>580</v>
      </c>
      <c r="P87" s="57"/>
      <c r="Q87" s="58"/>
      <c r="R87" s="57"/>
      <c r="S87" s="57"/>
      <c r="T87" s="57"/>
      <c r="U87" s="58"/>
    </row>
    <row r="88" spans="1:22" ht="140.25">
      <c r="A88" s="217"/>
      <c r="B88" s="55" t="s">
        <v>272</v>
      </c>
      <c r="C88" s="56" t="s">
        <v>273</v>
      </c>
      <c r="D88" s="57">
        <v>2.2700000000000001E-2</v>
      </c>
      <c r="E88" s="56" t="s">
        <v>107</v>
      </c>
      <c r="F88" s="58">
        <v>132384</v>
      </c>
      <c r="G88" s="55" t="s">
        <v>274</v>
      </c>
      <c r="H88" s="22">
        <v>43101</v>
      </c>
      <c r="I88" s="22" t="s">
        <v>102</v>
      </c>
      <c r="J88" s="103"/>
      <c r="K88" s="57"/>
      <c r="L88" s="57"/>
      <c r="M88" s="58">
        <v>132384</v>
      </c>
      <c r="N88" s="117">
        <f>44919/M88</f>
        <v>0.33930837563451777</v>
      </c>
      <c r="O88" s="118" t="s">
        <v>582</v>
      </c>
      <c r="P88" s="57"/>
      <c r="Q88" s="58"/>
      <c r="R88" s="57"/>
      <c r="S88" s="57"/>
      <c r="T88" s="57"/>
      <c r="U88" s="58"/>
    </row>
    <row r="89" spans="1:22">
      <c r="A89" s="217"/>
      <c r="B89" s="195" t="s">
        <v>275</v>
      </c>
      <c r="C89" s="194" t="s">
        <v>276</v>
      </c>
      <c r="D89" s="213">
        <v>2.2700000000000001E-2</v>
      </c>
      <c r="E89" s="194" t="s">
        <v>107</v>
      </c>
      <c r="F89" s="212">
        <v>10</v>
      </c>
      <c r="G89" s="55" t="s">
        <v>277</v>
      </c>
      <c r="H89" s="215">
        <v>43101</v>
      </c>
      <c r="I89" s="215" t="s">
        <v>102</v>
      </c>
      <c r="J89" s="213"/>
      <c r="K89" s="213"/>
      <c r="L89" s="213"/>
      <c r="M89" s="212">
        <v>10</v>
      </c>
      <c r="N89" s="222">
        <v>0</v>
      </c>
      <c r="O89" s="224" t="s">
        <v>583</v>
      </c>
      <c r="P89" s="213"/>
      <c r="Q89" s="212"/>
      <c r="R89" s="213"/>
      <c r="S89" s="213"/>
      <c r="T89" s="213"/>
      <c r="U89" s="212"/>
    </row>
    <row r="90" spans="1:22">
      <c r="A90" s="217"/>
      <c r="B90" s="195"/>
      <c r="C90" s="194"/>
      <c r="D90" s="213"/>
      <c r="E90" s="194"/>
      <c r="F90" s="212"/>
      <c r="G90" s="55" t="s">
        <v>278</v>
      </c>
      <c r="H90" s="215"/>
      <c r="I90" s="215" t="s">
        <v>102</v>
      </c>
      <c r="J90" s="213"/>
      <c r="K90" s="213"/>
      <c r="L90" s="213"/>
      <c r="M90" s="212"/>
      <c r="N90" s="222"/>
      <c r="O90" s="224"/>
      <c r="P90" s="213"/>
      <c r="Q90" s="212"/>
      <c r="R90" s="213"/>
      <c r="S90" s="213"/>
      <c r="T90" s="213"/>
      <c r="U90" s="212"/>
    </row>
    <row r="91" spans="1:22" ht="191.25">
      <c r="A91" s="217"/>
      <c r="B91" s="55" t="s">
        <v>279</v>
      </c>
      <c r="C91" s="55" t="s">
        <v>280</v>
      </c>
      <c r="D91" s="57">
        <v>2.2700000000000001E-2</v>
      </c>
      <c r="E91" s="56" t="s">
        <v>107</v>
      </c>
      <c r="F91" s="58">
        <v>3948</v>
      </c>
      <c r="G91" s="55" t="s">
        <v>280</v>
      </c>
      <c r="H91" s="22">
        <v>43101</v>
      </c>
      <c r="I91" s="22" t="s">
        <v>102</v>
      </c>
      <c r="J91" s="103"/>
      <c r="K91" s="57"/>
      <c r="L91" s="57"/>
      <c r="M91" s="58">
        <v>3948</v>
      </c>
      <c r="N91" s="117">
        <f>26/M91</f>
        <v>6.5856129685916923E-3</v>
      </c>
      <c r="O91" s="118" t="s">
        <v>561</v>
      </c>
      <c r="P91" s="57"/>
      <c r="Q91" s="58"/>
      <c r="R91" s="57"/>
      <c r="S91" s="57"/>
      <c r="T91" s="57"/>
      <c r="U91" s="58"/>
    </row>
    <row r="92" spans="1:22" ht="89.25">
      <c r="A92" s="217"/>
      <c r="B92" s="55" t="s">
        <v>281</v>
      </c>
      <c r="C92" s="56" t="s">
        <v>282</v>
      </c>
      <c r="D92" s="57">
        <v>2.2700000000000001E-2</v>
      </c>
      <c r="E92" s="56" t="s">
        <v>107</v>
      </c>
      <c r="F92" s="58">
        <v>12855</v>
      </c>
      <c r="G92" s="55" t="s">
        <v>283</v>
      </c>
      <c r="H92" s="22">
        <v>43101</v>
      </c>
      <c r="I92" s="22" t="s">
        <v>102</v>
      </c>
      <c r="J92" s="103"/>
      <c r="K92" s="57"/>
      <c r="L92" s="57"/>
      <c r="M92" s="58">
        <v>12855</v>
      </c>
      <c r="N92" s="117">
        <f>3168/M92</f>
        <v>0.24644107351225203</v>
      </c>
      <c r="O92" s="118" t="s">
        <v>576</v>
      </c>
      <c r="P92" s="57"/>
      <c r="Q92" s="58"/>
      <c r="R92" s="57"/>
      <c r="S92" s="57"/>
      <c r="T92" s="57"/>
      <c r="U92" s="58"/>
    </row>
    <row r="93" spans="1:22" ht="229.5">
      <c r="A93" s="217"/>
      <c r="B93" s="55" t="s">
        <v>284</v>
      </c>
      <c r="C93" s="55" t="s">
        <v>280</v>
      </c>
      <c r="D93" s="57">
        <v>2.2700000000000001E-2</v>
      </c>
      <c r="E93" s="56" t="s">
        <v>107</v>
      </c>
      <c r="F93" s="58">
        <v>3944</v>
      </c>
      <c r="G93" s="55" t="s">
        <v>285</v>
      </c>
      <c r="H93" s="22">
        <v>43101</v>
      </c>
      <c r="I93" s="22" t="s">
        <v>102</v>
      </c>
      <c r="J93" s="103"/>
      <c r="K93" s="57"/>
      <c r="L93" s="57"/>
      <c r="M93" s="58">
        <v>3944</v>
      </c>
      <c r="N93" s="117">
        <v>0</v>
      </c>
      <c r="O93" s="118" t="s">
        <v>565</v>
      </c>
      <c r="P93" s="57"/>
      <c r="Q93" s="58"/>
      <c r="R93" s="57"/>
      <c r="S93" s="57"/>
      <c r="T93" s="57"/>
      <c r="U93" s="58"/>
    </row>
    <row r="94" spans="1:22" ht="102">
      <c r="A94" s="217"/>
      <c r="B94" s="55" t="s">
        <v>286</v>
      </c>
      <c r="C94" s="56" t="s">
        <v>282</v>
      </c>
      <c r="D94" s="57">
        <v>2.2700000000000001E-2</v>
      </c>
      <c r="E94" s="56" t="s">
        <v>107</v>
      </c>
      <c r="F94" s="58">
        <v>16574</v>
      </c>
      <c r="G94" s="55" t="s">
        <v>287</v>
      </c>
      <c r="H94" s="22">
        <v>43101</v>
      </c>
      <c r="I94" s="22" t="s">
        <v>102</v>
      </c>
      <c r="J94" s="103"/>
      <c r="K94" s="57"/>
      <c r="L94" s="57"/>
      <c r="M94" s="58">
        <v>16574</v>
      </c>
      <c r="N94" s="117">
        <f>5525/M94</f>
        <v>0.33335344515506216</v>
      </c>
      <c r="O94" s="118" t="s">
        <v>567</v>
      </c>
      <c r="P94" s="57"/>
      <c r="Q94" s="58"/>
      <c r="R94" s="57"/>
      <c r="S94" s="57"/>
      <c r="T94" s="57"/>
      <c r="U94" s="58"/>
    </row>
    <row r="95" spans="1:22">
      <c r="A95" s="217"/>
      <c r="B95" s="195" t="s">
        <v>288</v>
      </c>
      <c r="C95" s="195" t="s">
        <v>280</v>
      </c>
      <c r="D95" s="213">
        <v>2.2700000000000001E-2</v>
      </c>
      <c r="E95" s="194" t="s">
        <v>107</v>
      </c>
      <c r="F95" s="212">
        <v>5</v>
      </c>
      <c r="G95" s="55" t="s">
        <v>285</v>
      </c>
      <c r="H95" s="215">
        <v>43101</v>
      </c>
      <c r="I95" s="215" t="s">
        <v>102</v>
      </c>
      <c r="J95" s="213"/>
      <c r="K95" s="213"/>
      <c r="L95" s="213"/>
      <c r="M95" s="212">
        <v>5</v>
      </c>
      <c r="N95" s="222">
        <v>0</v>
      </c>
      <c r="O95" s="224" t="s">
        <v>566</v>
      </c>
      <c r="P95" s="213"/>
      <c r="Q95" s="212"/>
      <c r="R95" s="213"/>
      <c r="S95" s="213"/>
      <c r="T95" s="213"/>
      <c r="U95" s="212"/>
    </row>
    <row r="96" spans="1:22">
      <c r="A96" s="217"/>
      <c r="B96" s="195"/>
      <c r="C96" s="195"/>
      <c r="D96" s="213"/>
      <c r="E96" s="195"/>
      <c r="F96" s="212"/>
      <c r="G96" s="55" t="s">
        <v>268</v>
      </c>
      <c r="H96" s="215"/>
      <c r="I96" s="215" t="s">
        <v>102</v>
      </c>
      <c r="J96" s="213"/>
      <c r="K96" s="213"/>
      <c r="L96" s="213"/>
      <c r="M96" s="212"/>
      <c r="N96" s="222"/>
      <c r="O96" s="224"/>
      <c r="P96" s="213"/>
      <c r="Q96" s="212"/>
      <c r="R96" s="213"/>
      <c r="S96" s="213"/>
      <c r="T96" s="213"/>
      <c r="U96" s="212"/>
    </row>
    <row r="97" spans="1:21" ht="63.75">
      <c r="A97" s="217"/>
      <c r="B97" s="55" t="s">
        <v>289</v>
      </c>
      <c r="C97" s="56" t="s">
        <v>290</v>
      </c>
      <c r="D97" s="57">
        <v>2.2700000000000001E-2</v>
      </c>
      <c r="E97" s="56" t="s">
        <v>107</v>
      </c>
      <c r="F97" s="58">
        <v>13161</v>
      </c>
      <c r="G97" s="55" t="s">
        <v>291</v>
      </c>
      <c r="H97" s="22">
        <v>43101</v>
      </c>
      <c r="I97" s="22" t="s">
        <v>102</v>
      </c>
      <c r="J97" s="103"/>
      <c r="K97" s="57"/>
      <c r="L97" s="57"/>
      <c r="M97" s="58">
        <v>13161</v>
      </c>
      <c r="N97" s="119">
        <f>801/M97</f>
        <v>6.0861636653749718E-2</v>
      </c>
      <c r="O97" s="118" t="s">
        <v>584</v>
      </c>
      <c r="P97" s="57"/>
      <c r="Q97" s="58"/>
      <c r="R97" s="57"/>
      <c r="S97" s="57"/>
      <c r="T97" s="57"/>
      <c r="U97" s="58"/>
    </row>
    <row r="98" spans="1:21">
      <c r="A98" s="217"/>
      <c r="B98" s="195" t="s">
        <v>292</v>
      </c>
      <c r="C98" s="194" t="s">
        <v>270</v>
      </c>
      <c r="D98" s="213">
        <v>2.2700000000000001E-2</v>
      </c>
      <c r="E98" s="194" t="s">
        <v>107</v>
      </c>
      <c r="F98" s="212">
        <v>783</v>
      </c>
      <c r="G98" s="55" t="s">
        <v>271</v>
      </c>
      <c r="H98" s="215">
        <v>43101</v>
      </c>
      <c r="I98" s="215" t="s">
        <v>102</v>
      </c>
      <c r="J98" s="213"/>
      <c r="K98" s="213"/>
      <c r="L98" s="213"/>
      <c r="M98" s="212">
        <v>783</v>
      </c>
      <c r="N98" s="222">
        <v>0</v>
      </c>
      <c r="O98" s="224" t="s">
        <v>585</v>
      </c>
      <c r="P98" s="213"/>
      <c r="Q98" s="212"/>
      <c r="R98" s="213"/>
      <c r="S98" s="213"/>
      <c r="T98" s="213"/>
      <c r="U98" s="212"/>
    </row>
    <row r="99" spans="1:21" ht="25.5">
      <c r="A99" s="217"/>
      <c r="B99" s="195"/>
      <c r="C99" s="194"/>
      <c r="D99" s="213"/>
      <c r="E99" s="194"/>
      <c r="F99" s="212"/>
      <c r="G99" s="55" t="s">
        <v>293</v>
      </c>
      <c r="H99" s="215"/>
      <c r="I99" s="215" t="s">
        <v>102</v>
      </c>
      <c r="J99" s="213"/>
      <c r="K99" s="213"/>
      <c r="L99" s="213"/>
      <c r="M99" s="212"/>
      <c r="N99" s="222"/>
      <c r="O99" s="224"/>
      <c r="P99" s="213"/>
      <c r="Q99" s="212"/>
      <c r="R99" s="213"/>
      <c r="S99" s="213"/>
      <c r="T99" s="213"/>
      <c r="U99" s="212"/>
    </row>
    <row r="100" spans="1:21">
      <c r="A100" s="217"/>
      <c r="B100" s="195"/>
      <c r="C100" s="194"/>
      <c r="D100" s="213"/>
      <c r="E100" s="194"/>
      <c r="F100" s="212"/>
      <c r="G100" s="55" t="s">
        <v>294</v>
      </c>
      <c r="H100" s="215"/>
      <c r="I100" s="215" t="s">
        <v>102</v>
      </c>
      <c r="J100" s="213"/>
      <c r="K100" s="213"/>
      <c r="L100" s="213"/>
      <c r="M100" s="212"/>
      <c r="N100" s="222"/>
      <c r="O100" s="224"/>
      <c r="P100" s="213"/>
      <c r="Q100" s="212"/>
      <c r="R100" s="213"/>
      <c r="S100" s="213"/>
      <c r="T100" s="213"/>
      <c r="U100" s="212"/>
    </row>
    <row r="101" spans="1:21" ht="76.5">
      <c r="A101" s="217"/>
      <c r="B101" s="55" t="s">
        <v>295</v>
      </c>
      <c r="C101" s="56" t="s">
        <v>296</v>
      </c>
      <c r="D101" s="57">
        <v>2.2700000000000001E-2</v>
      </c>
      <c r="E101" s="56" t="s">
        <v>107</v>
      </c>
      <c r="F101" s="58">
        <v>3351</v>
      </c>
      <c r="G101" s="55" t="s">
        <v>297</v>
      </c>
      <c r="H101" s="22">
        <v>43101</v>
      </c>
      <c r="I101" s="22" t="s">
        <v>102</v>
      </c>
      <c r="J101" s="103"/>
      <c r="K101" s="57"/>
      <c r="L101" s="57"/>
      <c r="M101" s="58">
        <v>3351</v>
      </c>
      <c r="N101" s="117">
        <f>291/M101</f>
        <v>8.6839749328558632E-2</v>
      </c>
      <c r="O101" s="118" t="s">
        <v>586</v>
      </c>
      <c r="P101" s="57"/>
      <c r="Q101" s="58"/>
      <c r="R101" s="57"/>
      <c r="S101" s="57"/>
      <c r="T101" s="57"/>
      <c r="U101" s="58"/>
    </row>
    <row r="102" spans="1:21">
      <c r="A102" s="217"/>
      <c r="B102" s="195" t="s">
        <v>298</v>
      </c>
      <c r="C102" s="195" t="s">
        <v>299</v>
      </c>
      <c r="D102" s="213">
        <v>2.2700000000000001E-2</v>
      </c>
      <c r="E102" s="194" t="s">
        <v>107</v>
      </c>
      <c r="F102" s="212">
        <v>20</v>
      </c>
      <c r="G102" s="55" t="s">
        <v>299</v>
      </c>
      <c r="H102" s="215">
        <v>43101</v>
      </c>
      <c r="I102" s="215" t="s">
        <v>102</v>
      </c>
      <c r="J102" s="213"/>
      <c r="K102" s="213"/>
      <c r="L102" s="213"/>
      <c r="M102" s="212">
        <v>20</v>
      </c>
      <c r="N102" s="222">
        <v>0</v>
      </c>
      <c r="O102" s="224" t="s">
        <v>574</v>
      </c>
      <c r="P102" s="213"/>
      <c r="Q102" s="212"/>
      <c r="R102" s="213"/>
      <c r="S102" s="213"/>
      <c r="T102" s="213"/>
      <c r="U102" s="212"/>
    </row>
    <row r="103" spans="1:21">
      <c r="A103" s="217"/>
      <c r="B103" s="195"/>
      <c r="C103" s="195"/>
      <c r="D103" s="213"/>
      <c r="E103" s="195"/>
      <c r="F103" s="212"/>
      <c r="G103" s="55" t="s">
        <v>300</v>
      </c>
      <c r="H103" s="215"/>
      <c r="I103" s="215" t="s">
        <v>102</v>
      </c>
      <c r="J103" s="213"/>
      <c r="K103" s="213"/>
      <c r="L103" s="213"/>
      <c r="M103" s="212"/>
      <c r="N103" s="222"/>
      <c r="O103" s="224"/>
      <c r="P103" s="213"/>
      <c r="Q103" s="212"/>
      <c r="R103" s="213"/>
      <c r="S103" s="213"/>
      <c r="T103" s="213"/>
      <c r="U103" s="212"/>
    </row>
    <row r="104" spans="1:21" ht="63.75">
      <c r="A104" s="217"/>
      <c r="B104" s="55" t="s">
        <v>301</v>
      </c>
      <c r="C104" s="56" t="s">
        <v>302</v>
      </c>
      <c r="D104" s="57">
        <v>2.2700000000000001E-2</v>
      </c>
      <c r="E104" s="56" t="s">
        <v>107</v>
      </c>
      <c r="F104" s="58">
        <v>1</v>
      </c>
      <c r="G104" s="55" t="s">
        <v>303</v>
      </c>
      <c r="H104" s="22">
        <v>43101</v>
      </c>
      <c r="I104" s="22" t="s">
        <v>102</v>
      </c>
      <c r="J104" s="103"/>
      <c r="K104" s="57"/>
      <c r="L104" s="57"/>
      <c r="M104" s="58">
        <v>1</v>
      </c>
      <c r="N104" s="117">
        <v>0</v>
      </c>
      <c r="O104" s="118" t="s">
        <v>560</v>
      </c>
      <c r="P104" s="57"/>
      <c r="Q104" s="58"/>
      <c r="R104" s="57"/>
      <c r="S104" s="57"/>
      <c r="T104" s="57"/>
      <c r="U104" s="58"/>
    </row>
    <row r="105" spans="1:21" ht="25.5">
      <c r="A105" s="217"/>
      <c r="B105" s="195" t="s">
        <v>260</v>
      </c>
      <c r="C105" s="194" t="s">
        <v>304</v>
      </c>
      <c r="D105" s="213">
        <v>2.2700000000000001E-2</v>
      </c>
      <c r="E105" s="194" t="s">
        <v>107</v>
      </c>
      <c r="F105" s="212">
        <v>8100</v>
      </c>
      <c r="G105" s="55" t="s">
        <v>305</v>
      </c>
      <c r="H105" s="215">
        <v>43101</v>
      </c>
      <c r="I105" s="215" t="s">
        <v>102</v>
      </c>
      <c r="J105" s="213"/>
      <c r="K105" s="213"/>
      <c r="L105" s="213"/>
      <c r="M105" s="212">
        <v>8100</v>
      </c>
      <c r="N105" s="222">
        <f>5770/M105</f>
        <v>0.71234567901234569</v>
      </c>
      <c r="O105" s="224" t="s">
        <v>581</v>
      </c>
      <c r="P105" s="213"/>
      <c r="Q105" s="212"/>
      <c r="R105" s="213"/>
      <c r="S105" s="213"/>
      <c r="T105" s="213"/>
      <c r="U105" s="212"/>
    </row>
    <row r="106" spans="1:21" ht="25.5">
      <c r="A106" s="217"/>
      <c r="B106" s="195"/>
      <c r="C106" s="194"/>
      <c r="D106" s="213"/>
      <c r="E106" s="194"/>
      <c r="F106" s="212"/>
      <c r="G106" s="55" t="s">
        <v>306</v>
      </c>
      <c r="H106" s="215"/>
      <c r="I106" s="215" t="s">
        <v>102</v>
      </c>
      <c r="J106" s="213"/>
      <c r="K106" s="213"/>
      <c r="L106" s="213"/>
      <c r="M106" s="212"/>
      <c r="N106" s="222"/>
      <c r="O106" s="224"/>
      <c r="P106" s="213"/>
      <c r="Q106" s="212"/>
      <c r="R106" s="213"/>
      <c r="S106" s="213"/>
      <c r="T106" s="213"/>
      <c r="U106" s="212"/>
    </row>
    <row r="107" spans="1:21">
      <c r="A107" s="217"/>
      <c r="B107" s="195"/>
      <c r="C107" s="194"/>
      <c r="D107" s="213"/>
      <c r="E107" s="194"/>
      <c r="F107" s="212"/>
      <c r="G107" s="55" t="s">
        <v>307</v>
      </c>
      <c r="H107" s="215"/>
      <c r="I107" s="215" t="s">
        <v>102</v>
      </c>
      <c r="J107" s="213"/>
      <c r="K107" s="213"/>
      <c r="L107" s="213"/>
      <c r="M107" s="212"/>
      <c r="N107" s="222"/>
      <c r="O107" s="224"/>
      <c r="P107" s="213"/>
      <c r="Q107" s="212"/>
      <c r="R107" s="213"/>
      <c r="S107" s="213"/>
      <c r="T107" s="213"/>
      <c r="U107" s="212"/>
    </row>
    <row r="108" spans="1:21" ht="25.5">
      <c r="A108" s="217"/>
      <c r="B108" s="195"/>
      <c r="C108" s="194"/>
      <c r="D108" s="213"/>
      <c r="E108" s="194"/>
      <c r="F108" s="212"/>
      <c r="G108" s="55" t="s">
        <v>308</v>
      </c>
      <c r="H108" s="215"/>
      <c r="I108" s="215" t="s">
        <v>102</v>
      </c>
      <c r="J108" s="213"/>
      <c r="K108" s="213"/>
      <c r="L108" s="213"/>
      <c r="M108" s="212"/>
      <c r="N108" s="222"/>
      <c r="O108" s="224"/>
      <c r="P108" s="213"/>
      <c r="Q108" s="212"/>
      <c r="R108" s="213"/>
      <c r="S108" s="213"/>
      <c r="T108" s="213"/>
      <c r="U108" s="212"/>
    </row>
    <row r="109" spans="1:21" ht="178.5">
      <c r="A109" s="217"/>
      <c r="B109" s="55" t="s">
        <v>309</v>
      </c>
      <c r="C109" s="56" t="s">
        <v>310</v>
      </c>
      <c r="D109" s="57">
        <v>2.2700000000000001E-2</v>
      </c>
      <c r="E109" s="56" t="s">
        <v>107</v>
      </c>
      <c r="F109" s="58">
        <v>500</v>
      </c>
      <c r="G109" s="55" t="s">
        <v>311</v>
      </c>
      <c r="H109" s="22">
        <v>43101</v>
      </c>
      <c r="I109" s="22" t="s">
        <v>102</v>
      </c>
      <c r="J109" s="103"/>
      <c r="K109" s="57"/>
      <c r="L109" s="57"/>
      <c r="M109" s="58">
        <v>500</v>
      </c>
      <c r="N109" s="117">
        <v>0</v>
      </c>
      <c r="O109" s="118" t="s">
        <v>587</v>
      </c>
      <c r="P109" s="57"/>
      <c r="Q109" s="58"/>
      <c r="R109" s="57"/>
      <c r="S109" s="57"/>
      <c r="T109" s="57"/>
      <c r="U109" s="58"/>
    </row>
    <row r="110" spans="1:21" ht="63.75">
      <c r="A110" s="217"/>
      <c r="B110" s="55" t="s">
        <v>312</v>
      </c>
      <c r="C110" s="56" t="s">
        <v>313</v>
      </c>
      <c r="D110" s="57">
        <v>2.2700000000000001E-2</v>
      </c>
      <c r="E110" s="56" t="s">
        <v>107</v>
      </c>
      <c r="F110" s="58">
        <v>6422</v>
      </c>
      <c r="G110" s="55" t="s">
        <v>314</v>
      </c>
      <c r="H110" s="22">
        <v>43101</v>
      </c>
      <c r="I110" s="22" t="s">
        <v>102</v>
      </c>
      <c r="J110" s="103"/>
      <c r="K110" s="57"/>
      <c r="L110" s="57"/>
      <c r="M110" s="58">
        <v>6422</v>
      </c>
      <c r="N110" s="117">
        <f>677/M110</f>
        <v>0.10541887262535035</v>
      </c>
      <c r="O110" s="118" t="s">
        <v>572</v>
      </c>
      <c r="P110" s="57"/>
      <c r="Q110" s="58"/>
      <c r="R110" s="57"/>
      <c r="S110" s="57"/>
      <c r="T110" s="57"/>
      <c r="U110" s="58"/>
    </row>
    <row r="111" spans="1:21" ht="140.25">
      <c r="A111" s="217"/>
      <c r="B111" s="55" t="s">
        <v>315</v>
      </c>
      <c r="C111" s="56" t="s">
        <v>316</v>
      </c>
      <c r="D111" s="57">
        <v>2.2700000000000001E-2</v>
      </c>
      <c r="E111" s="56" t="s">
        <v>107</v>
      </c>
      <c r="F111" s="58">
        <v>350</v>
      </c>
      <c r="G111" s="55" t="s">
        <v>317</v>
      </c>
      <c r="H111" s="22">
        <v>43101</v>
      </c>
      <c r="I111" s="22" t="s">
        <v>102</v>
      </c>
      <c r="J111" s="103"/>
      <c r="K111" s="57"/>
      <c r="L111" s="57"/>
      <c r="M111" s="58">
        <v>350</v>
      </c>
      <c r="N111" s="117">
        <v>0</v>
      </c>
      <c r="O111" s="118" t="s">
        <v>569</v>
      </c>
      <c r="P111" s="57"/>
      <c r="Q111" s="58"/>
      <c r="R111" s="57"/>
      <c r="S111" s="57"/>
      <c r="T111" s="57"/>
      <c r="U111" s="58"/>
    </row>
    <row r="112" spans="1:21" ht="76.5">
      <c r="A112" s="217"/>
      <c r="B112" s="55" t="s">
        <v>318</v>
      </c>
      <c r="C112" s="56" t="s">
        <v>319</v>
      </c>
      <c r="D112" s="57">
        <v>2.2700000000000001E-2</v>
      </c>
      <c r="E112" s="56" t="s">
        <v>107</v>
      </c>
      <c r="F112" s="58">
        <v>20000</v>
      </c>
      <c r="G112" s="55" t="s">
        <v>320</v>
      </c>
      <c r="H112" s="22">
        <v>43101</v>
      </c>
      <c r="I112" s="22" t="s">
        <v>102</v>
      </c>
      <c r="J112" s="103"/>
      <c r="K112" s="57"/>
      <c r="L112" s="57"/>
      <c r="M112" s="58">
        <v>20000</v>
      </c>
      <c r="N112" s="117">
        <f>2337/M112</f>
        <v>0.11685</v>
      </c>
      <c r="O112" s="118" t="s">
        <v>563</v>
      </c>
      <c r="P112" s="57"/>
      <c r="Q112" s="58"/>
      <c r="R112" s="57"/>
      <c r="S112" s="57"/>
      <c r="T112" s="57"/>
      <c r="U112" s="58"/>
    </row>
    <row r="113" spans="1:22" ht="76.5">
      <c r="A113" s="217"/>
      <c r="B113" s="55" t="s">
        <v>321</v>
      </c>
      <c r="C113" s="56" t="s">
        <v>322</v>
      </c>
      <c r="D113" s="57">
        <v>2.2700000000000001E-2</v>
      </c>
      <c r="E113" s="56" t="s">
        <v>107</v>
      </c>
      <c r="F113" s="58">
        <v>78417</v>
      </c>
      <c r="G113" s="55" t="s">
        <v>323</v>
      </c>
      <c r="H113" s="22">
        <v>43101</v>
      </c>
      <c r="I113" s="22" t="s">
        <v>102</v>
      </c>
      <c r="J113" s="103"/>
      <c r="K113" s="57"/>
      <c r="L113" s="57"/>
      <c r="M113" s="58">
        <v>78417</v>
      </c>
      <c r="N113" s="117">
        <f>65866/M113</f>
        <v>0.8399454199982147</v>
      </c>
      <c r="O113" s="118" t="s">
        <v>571</v>
      </c>
      <c r="P113" s="57"/>
      <c r="Q113" s="58"/>
      <c r="R113" s="57"/>
      <c r="S113" s="57"/>
      <c r="T113" s="57"/>
      <c r="U113" s="58"/>
    </row>
    <row r="114" spans="1:22" ht="89.25">
      <c r="A114" s="217"/>
      <c r="B114" s="55" t="s">
        <v>324</v>
      </c>
      <c r="C114" s="56" t="s">
        <v>325</v>
      </c>
      <c r="D114" s="57">
        <v>2.2700000000000001E-2</v>
      </c>
      <c r="E114" s="56" t="s">
        <v>101</v>
      </c>
      <c r="F114" s="42">
        <v>1</v>
      </c>
      <c r="G114" s="55" t="s">
        <v>326</v>
      </c>
      <c r="H114" s="22">
        <v>43101</v>
      </c>
      <c r="I114" s="22" t="s">
        <v>102</v>
      </c>
      <c r="J114" s="103"/>
      <c r="K114" s="57"/>
      <c r="L114" s="57"/>
      <c r="M114" s="42">
        <v>1</v>
      </c>
      <c r="N114" s="117">
        <f>252234578340/269344538602</f>
        <v>0.93647556267222953</v>
      </c>
      <c r="O114" s="118" t="s">
        <v>588</v>
      </c>
      <c r="P114" s="57"/>
      <c r="Q114" s="42"/>
      <c r="R114" s="57"/>
      <c r="S114" s="57"/>
      <c r="T114" s="57"/>
      <c r="U114" s="42"/>
    </row>
    <row r="115" spans="1:22" ht="63.75">
      <c r="A115" s="217"/>
      <c r="B115" s="55" t="s">
        <v>327</v>
      </c>
      <c r="C115" s="56" t="s">
        <v>322</v>
      </c>
      <c r="D115" s="57">
        <v>2.2700000000000001E-2</v>
      </c>
      <c r="E115" s="56" t="s">
        <v>107</v>
      </c>
      <c r="F115" s="58">
        <v>2085</v>
      </c>
      <c r="G115" s="55" t="s">
        <v>323</v>
      </c>
      <c r="H115" s="22">
        <v>43101</v>
      </c>
      <c r="I115" s="22" t="s">
        <v>102</v>
      </c>
      <c r="J115" s="103"/>
      <c r="K115" s="57"/>
      <c r="L115" s="57"/>
      <c r="M115" s="58">
        <v>2085</v>
      </c>
      <c r="N115" s="117">
        <f>3092/M115</f>
        <v>1.4829736211031175</v>
      </c>
      <c r="O115" s="118" t="s">
        <v>570</v>
      </c>
      <c r="P115" s="57"/>
      <c r="Q115" s="58"/>
      <c r="R115" s="57"/>
      <c r="S115" s="57"/>
      <c r="T115" s="57"/>
      <c r="U115" s="58"/>
    </row>
    <row r="116" spans="1:22" ht="15.75">
      <c r="A116" s="79"/>
      <c r="B116" s="55"/>
      <c r="C116" s="56"/>
      <c r="D116" s="77">
        <f>SUM(D83:D115)</f>
        <v>0.49940000000000001</v>
      </c>
      <c r="E116" s="56"/>
      <c r="F116" s="58"/>
      <c r="G116" s="55"/>
      <c r="H116" s="135"/>
      <c r="I116" s="22"/>
      <c r="J116" s="22"/>
      <c r="K116" s="103"/>
      <c r="L116" s="57"/>
      <c r="M116" s="57"/>
      <c r="N116" s="58"/>
      <c r="O116" s="72"/>
      <c r="P116" s="72"/>
      <c r="Q116" s="72"/>
      <c r="R116" s="72"/>
      <c r="S116" s="72"/>
      <c r="T116" s="72"/>
      <c r="U116" s="72"/>
      <c r="V116" s="72"/>
    </row>
    <row r="117" spans="1:22" ht="33.75">
      <c r="A117" s="214" t="s">
        <v>493</v>
      </c>
      <c r="B117" s="214"/>
      <c r="C117" s="214"/>
      <c r="D117" s="214"/>
      <c r="E117" s="214"/>
      <c r="F117" s="214"/>
      <c r="G117" s="214"/>
      <c r="H117" s="214"/>
      <c r="I117" s="214"/>
      <c r="J117" s="214"/>
      <c r="K117" s="214"/>
      <c r="L117" s="214"/>
      <c r="M117" s="214"/>
      <c r="N117" s="214"/>
      <c r="O117" s="214"/>
      <c r="P117" s="214"/>
      <c r="Q117" s="214"/>
      <c r="R117" s="214"/>
      <c r="S117" s="214"/>
      <c r="T117" s="214"/>
      <c r="U117" s="214"/>
      <c r="V117" s="214"/>
    </row>
    <row r="118" spans="1:22" ht="18.75">
      <c r="A118" s="199" t="s">
        <v>99</v>
      </c>
      <c r="B118" s="199" t="s">
        <v>74</v>
      </c>
      <c r="C118" s="199" t="s">
        <v>65</v>
      </c>
      <c r="D118" s="199" t="s">
        <v>66</v>
      </c>
      <c r="E118" s="199" t="s">
        <v>67</v>
      </c>
      <c r="F118" s="218" t="s">
        <v>68</v>
      </c>
      <c r="G118" s="199" t="s">
        <v>69</v>
      </c>
      <c r="H118" s="200" t="s">
        <v>70</v>
      </c>
      <c r="I118" s="200"/>
      <c r="J118" s="200" t="s">
        <v>79</v>
      </c>
      <c r="K118" s="200"/>
      <c r="L118" s="200"/>
      <c r="M118" s="200"/>
      <c r="N118" s="176" t="s">
        <v>490</v>
      </c>
      <c r="O118" s="176"/>
      <c r="P118" s="176"/>
      <c r="Q118" s="176"/>
      <c r="R118" s="176"/>
      <c r="S118" s="176"/>
      <c r="T118" s="176"/>
      <c r="U118" s="176"/>
    </row>
    <row r="119" spans="1:22" ht="15.75">
      <c r="A119" s="199"/>
      <c r="B119" s="199"/>
      <c r="C119" s="199"/>
      <c r="D119" s="199"/>
      <c r="E119" s="199"/>
      <c r="F119" s="218"/>
      <c r="G119" s="199"/>
      <c r="H119" s="221" t="s">
        <v>71</v>
      </c>
      <c r="I119" s="221" t="s">
        <v>176</v>
      </c>
      <c r="J119" s="15" t="s">
        <v>75</v>
      </c>
      <c r="K119" s="15" t="s">
        <v>76</v>
      </c>
      <c r="L119" s="15" t="s">
        <v>77</v>
      </c>
      <c r="M119" s="15" t="s">
        <v>78</v>
      </c>
      <c r="N119" s="177" t="s">
        <v>75</v>
      </c>
      <c r="O119" s="177"/>
      <c r="P119" s="177" t="s">
        <v>76</v>
      </c>
      <c r="Q119" s="177"/>
      <c r="R119" s="177" t="s">
        <v>77</v>
      </c>
      <c r="S119" s="177"/>
      <c r="T119" s="177" t="s">
        <v>78</v>
      </c>
      <c r="U119" s="177"/>
    </row>
    <row r="120" spans="1:22" ht="31.5">
      <c r="A120" s="199"/>
      <c r="B120" s="199"/>
      <c r="C120" s="199"/>
      <c r="D120" s="199"/>
      <c r="E120" s="199"/>
      <c r="F120" s="218"/>
      <c r="G120" s="199"/>
      <c r="H120" s="221"/>
      <c r="I120" s="221"/>
      <c r="J120" s="94" t="s">
        <v>64</v>
      </c>
      <c r="K120" s="54" t="s">
        <v>64</v>
      </c>
      <c r="L120" s="54" t="s">
        <v>64</v>
      </c>
      <c r="M120" s="54" t="s">
        <v>64</v>
      </c>
      <c r="N120" s="67" t="s">
        <v>492</v>
      </c>
      <c r="O120" s="67" t="s">
        <v>491</v>
      </c>
      <c r="P120" s="67" t="s">
        <v>492</v>
      </c>
      <c r="Q120" s="67" t="s">
        <v>491</v>
      </c>
      <c r="R120" s="67" t="s">
        <v>492</v>
      </c>
      <c r="S120" s="67" t="s">
        <v>491</v>
      </c>
      <c r="T120" s="67" t="s">
        <v>492</v>
      </c>
      <c r="U120" s="67" t="s">
        <v>491</v>
      </c>
    </row>
    <row r="121" spans="1:22" s="73" customFormat="1" ht="33.75">
      <c r="A121" s="214" t="s">
        <v>328</v>
      </c>
      <c r="B121" s="214"/>
      <c r="C121" s="214"/>
      <c r="D121" s="214"/>
      <c r="E121" s="214"/>
      <c r="F121" s="214"/>
      <c r="G121" s="214"/>
      <c r="H121" s="214"/>
      <c r="I121" s="214"/>
      <c r="J121" s="214"/>
      <c r="K121" s="214"/>
      <c r="L121" s="214"/>
      <c r="M121" s="214"/>
      <c r="N121" s="214"/>
      <c r="O121" s="214"/>
      <c r="P121" s="214"/>
      <c r="Q121" s="214"/>
      <c r="R121" s="214"/>
      <c r="S121" s="214"/>
      <c r="T121" s="214"/>
      <c r="U121" s="214"/>
      <c r="V121" s="214"/>
    </row>
    <row r="122" spans="1:22" ht="267.75">
      <c r="A122" s="198" t="s">
        <v>178</v>
      </c>
      <c r="B122" s="43" t="s">
        <v>329</v>
      </c>
      <c r="C122" s="16" t="s">
        <v>330</v>
      </c>
      <c r="D122" s="24">
        <v>7.1400000000000005E-2</v>
      </c>
      <c r="E122" s="16" t="s">
        <v>101</v>
      </c>
      <c r="F122" s="24">
        <v>1</v>
      </c>
      <c r="G122" s="16" t="s">
        <v>331</v>
      </c>
      <c r="H122" s="22">
        <v>43101</v>
      </c>
      <c r="I122" s="22">
        <v>43159</v>
      </c>
      <c r="J122" s="24">
        <v>0.2</v>
      </c>
      <c r="K122" s="24">
        <v>0.4</v>
      </c>
      <c r="L122" s="24">
        <v>0.7</v>
      </c>
      <c r="M122" s="24">
        <v>1</v>
      </c>
      <c r="N122" s="105">
        <f>+J122</f>
        <v>0.2</v>
      </c>
      <c r="O122" s="104" t="s">
        <v>589</v>
      </c>
      <c r="P122" s="24"/>
      <c r="Q122" s="24"/>
      <c r="R122" s="24"/>
      <c r="S122" s="24"/>
      <c r="T122" s="24"/>
      <c r="U122" s="24"/>
    </row>
    <row r="123" spans="1:22" ht="409.5">
      <c r="A123" s="198"/>
      <c r="B123" s="43" t="s">
        <v>332</v>
      </c>
      <c r="C123" s="16" t="s">
        <v>333</v>
      </c>
      <c r="D123" s="24">
        <v>7.1400000000000005E-2</v>
      </c>
      <c r="E123" s="16" t="s">
        <v>101</v>
      </c>
      <c r="F123" s="24">
        <v>1</v>
      </c>
      <c r="G123" s="16" t="s">
        <v>334</v>
      </c>
      <c r="H123" s="22">
        <v>43101</v>
      </c>
      <c r="I123" s="22">
        <v>43465</v>
      </c>
      <c r="J123" s="24">
        <v>0.15</v>
      </c>
      <c r="K123" s="24">
        <v>0.5</v>
      </c>
      <c r="L123" s="24">
        <v>0.65</v>
      </c>
      <c r="M123" s="24">
        <v>1</v>
      </c>
      <c r="N123" s="110">
        <v>0.2</v>
      </c>
      <c r="O123" s="104" t="s">
        <v>590</v>
      </c>
      <c r="P123" s="24"/>
      <c r="Q123" s="24"/>
      <c r="R123" s="24"/>
      <c r="S123" s="24"/>
      <c r="T123" s="24"/>
      <c r="U123" s="24"/>
    </row>
    <row r="124" spans="1:22" ht="409.5">
      <c r="A124" s="198"/>
      <c r="B124" s="43" t="s">
        <v>335</v>
      </c>
      <c r="C124" s="16" t="s">
        <v>336</v>
      </c>
      <c r="D124" s="24">
        <v>7.1400000000000005E-2</v>
      </c>
      <c r="E124" s="16" t="s">
        <v>101</v>
      </c>
      <c r="F124" s="24">
        <v>1</v>
      </c>
      <c r="G124" s="16" t="s">
        <v>337</v>
      </c>
      <c r="H124" s="22">
        <v>43101</v>
      </c>
      <c r="I124" s="22">
        <v>43465</v>
      </c>
      <c r="J124" s="24">
        <v>0.25</v>
      </c>
      <c r="K124" s="24">
        <v>0.5</v>
      </c>
      <c r="L124" s="24">
        <v>0.75</v>
      </c>
      <c r="M124" s="24">
        <v>1</v>
      </c>
      <c r="N124" s="120">
        <v>0.25</v>
      </c>
      <c r="O124" s="104" t="s">
        <v>591</v>
      </c>
      <c r="P124" s="24"/>
      <c r="Q124" s="24"/>
      <c r="R124" s="24"/>
      <c r="S124" s="24"/>
      <c r="T124" s="24"/>
      <c r="U124" s="24"/>
    </row>
    <row r="125" spans="1:22" ht="409.5">
      <c r="A125" s="198"/>
      <c r="B125" s="43" t="s">
        <v>338</v>
      </c>
      <c r="C125" s="16" t="s">
        <v>339</v>
      </c>
      <c r="D125" s="24">
        <v>7.1400000000000005E-2</v>
      </c>
      <c r="E125" s="16" t="s">
        <v>101</v>
      </c>
      <c r="F125" s="24">
        <v>1</v>
      </c>
      <c r="G125" s="16" t="s">
        <v>340</v>
      </c>
      <c r="H125" s="22">
        <v>43101</v>
      </c>
      <c r="I125" s="22">
        <v>43465</v>
      </c>
      <c r="J125" s="24">
        <v>0.25</v>
      </c>
      <c r="K125" s="24">
        <v>0.55000000000000004</v>
      </c>
      <c r="L125" s="24">
        <v>0.85</v>
      </c>
      <c r="M125" s="24">
        <v>1</v>
      </c>
      <c r="N125" s="112">
        <v>0.25</v>
      </c>
      <c r="O125" s="104" t="s">
        <v>592</v>
      </c>
      <c r="P125" s="24"/>
      <c r="Q125" s="24"/>
      <c r="R125" s="24"/>
      <c r="S125" s="24"/>
      <c r="T125" s="24"/>
      <c r="U125" s="24"/>
    </row>
    <row r="126" spans="1:22" ht="409.5">
      <c r="A126" s="198"/>
      <c r="B126" s="43" t="s">
        <v>341</v>
      </c>
      <c r="C126" s="16" t="s">
        <v>342</v>
      </c>
      <c r="D126" s="24">
        <v>7.1400000000000005E-2</v>
      </c>
      <c r="E126" s="16" t="s">
        <v>101</v>
      </c>
      <c r="F126" s="24">
        <v>1</v>
      </c>
      <c r="G126" s="16" t="s">
        <v>343</v>
      </c>
      <c r="H126" s="22">
        <v>43101</v>
      </c>
      <c r="I126" s="22">
        <v>43465</v>
      </c>
      <c r="J126" s="24">
        <v>0.25</v>
      </c>
      <c r="K126" s="24">
        <v>0.5</v>
      </c>
      <c r="L126" s="24">
        <v>0.75</v>
      </c>
      <c r="M126" s="24">
        <v>1</v>
      </c>
      <c r="N126" s="112">
        <v>0</v>
      </c>
      <c r="O126" s="104" t="s">
        <v>593</v>
      </c>
      <c r="P126" s="24"/>
      <c r="Q126" s="24"/>
      <c r="R126" s="24"/>
      <c r="S126" s="24"/>
      <c r="T126" s="24"/>
      <c r="U126" s="24"/>
    </row>
    <row r="127" spans="1:22" ht="409.5">
      <c r="A127" s="198"/>
      <c r="B127" s="43" t="s">
        <v>344</v>
      </c>
      <c r="C127" s="16" t="s">
        <v>345</v>
      </c>
      <c r="D127" s="24">
        <v>7.1400000000000005E-2</v>
      </c>
      <c r="E127" s="16" t="s">
        <v>101</v>
      </c>
      <c r="F127" s="24">
        <v>1</v>
      </c>
      <c r="G127" s="16" t="s">
        <v>346</v>
      </c>
      <c r="H127" s="22">
        <v>43101</v>
      </c>
      <c r="I127" s="22">
        <v>43465</v>
      </c>
      <c r="J127" s="24">
        <v>0.05</v>
      </c>
      <c r="K127" s="24">
        <v>0.5</v>
      </c>
      <c r="L127" s="24">
        <v>0.75</v>
      </c>
      <c r="M127" s="24">
        <v>1</v>
      </c>
      <c r="N127" s="121">
        <v>0.05</v>
      </c>
      <c r="O127" s="104" t="s">
        <v>594</v>
      </c>
      <c r="P127" s="24"/>
      <c r="Q127" s="24"/>
      <c r="R127" s="24"/>
      <c r="S127" s="24"/>
      <c r="T127" s="24"/>
      <c r="U127" s="24"/>
    </row>
    <row r="128" spans="1:22" ht="299.25">
      <c r="A128" s="198"/>
      <c r="B128" s="44" t="s">
        <v>347</v>
      </c>
      <c r="C128" s="16" t="s">
        <v>348</v>
      </c>
      <c r="D128" s="24">
        <v>7.1400000000000005E-2</v>
      </c>
      <c r="E128" s="16" t="s">
        <v>101</v>
      </c>
      <c r="F128" s="24">
        <v>1</v>
      </c>
      <c r="G128" s="16" t="s">
        <v>349</v>
      </c>
      <c r="H128" s="22">
        <v>43101</v>
      </c>
      <c r="I128" s="22">
        <v>43465</v>
      </c>
      <c r="J128" s="24">
        <v>0.25</v>
      </c>
      <c r="K128" s="24">
        <v>0.5</v>
      </c>
      <c r="L128" s="24">
        <v>0.75</v>
      </c>
      <c r="M128" s="24">
        <v>1</v>
      </c>
      <c r="N128" s="121">
        <v>0.25</v>
      </c>
      <c r="O128" s="104" t="s">
        <v>595</v>
      </c>
      <c r="P128" s="24"/>
      <c r="Q128" s="24"/>
      <c r="R128" s="24"/>
      <c r="S128" s="24"/>
      <c r="T128" s="24"/>
      <c r="U128" s="24"/>
    </row>
    <row r="129" spans="1:22">
      <c r="A129" s="76"/>
      <c r="B129" s="76"/>
      <c r="C129" s="76"/>
      <c r="D129" s="77">
        <f>SUM(D122:D128)</f>
        <v>0.49980000000000008</v>
      </c>
      <c r="E129" s="76"/>
      <c r="F129" s="58"/>
      <c r="G129" s="76"/>
      <c r="H129" s="76"/>
      <c r="I129" s="76"/>
      <c r="J129" s="76"/>
      <c r="K129" s="76"/>
      <c r="L129" s="76"/>
      <c r="M129" s="76"/>
      <c r="N129" s="76"/>
      <c r="O129" s="72"/>
      <c r="P129" s="72"/>
      <c r="Q129" s="72"/>
      <c r="R129" s="72"/>
      <c r="S129" s="72"/>
      <c r="T129" s="72"/>
      <c r="U129" s="72"/>
      <c r="V129" s="72"/>
    </row>
    <row r="130" spans="1:22" ht="33.75">
      <c r="A130" s="214" t="s">
        <v>493</v>
      </c>
      <c r="B130" s="214"/>
      <c r="C130" s="214"/>
      <c r="D130" s="214"/>
      <c r="E130" s="214"/>
      <c r="F130" s="214"/>
      <c r="G130" s="214"/>
      <c r="H130" s="214"/>
      <c r="I130" s="214"/>
      <c r="J130" s="214"/>
      <c r="K130" s="214"/>
      <c r="L130" s="214"/>
      <c r="M130" s="214"/>
      <c r="N130" s="214"/>
      <c r="O130" s="214"/>
      <c r="P130" s="214"/>
      <c r="Q130" s="214"/>
      <c r="R130" s="214"/>
      <c r="S130" s="214"/>
      <c r="T130" s="214"/>
      <c r="U130" s="214"/>
      <c r="V130" s="214"/>
    </row>
    <row r="131" spans="1:22" ht="18.75">
      <c r="A131" s="199" t="s">
        <v>99</v>
      </c>
      <c r="B131" s="199" t="s">
        <v>74</v>
      </c>
      <c r="C131" s="199" t="s">
        <v>65</v>
      </c>
      <c r="D131" s="199" t="s">
        <v>66</v>
      </c>
      <c r="E131" s="199" t="s">
        <v>67</v>
      </c>
      <c r="F131" s="218" t="s">
        <v>68</v>
      </c>
      <c r="G131" s="199" t="s">
        <v>69</v>
      </c>
      <c r="H131" s="200" t="s">
        <v>70</v>
      </c>
      <c r="I131" s="200"/>
      <c r="J131" s="200" t="s">
        <v>79</v>
      </c>
      <c r="K131" s="200"/>
      <c r="L131" s="200"/>
      <c r="M131" s="200"/>
      <c r="N131" s="176" t="s">
        <v>490</v>
      </c>
      <c r="O131" s="176"/>
      <c r="P131" s="176"/>
      <c r="Q131" s="176"/>
      <c r="R131" s="176"/>
      <c r="S131" s="176"/>
      <c r="T131" s="176"/>
      <c r="U131" s="176"/>
    </row>
    <row r="132" spans="1:22" ht="15.75">
      <c r="A132" s="199"/>
      <c r="B132" s="199"/>
      <c r="C132" s="199"/>
      <c r="D132" s="199"/>
      <c r="E132" s="199"/>
      <c r="F132" s="218"/>
      <c r="G132" s="199"/>
      <c r="H132" s="221" t="s">
        <v>71</v>
      </c>
      <c r="I132" s="221" t="s">
        <v>176</v>
      </c>
      <c r="J132" s="15" t="s">
        <v>75</v>
      </c>
      <c r="K132" s="15" t="s">
        <v>76</v>
      </c>
      <c r="L132" s="15" t="s">
        <v>77</v>
      </c>
      <c r="M132" s="15" t="s">
        <v>78</v>
      </c>
      <c r="N132" s="177" t="s">
        <v>75</v>
      </c>
      <c r="O132" s="177"/>
      <c r="P132" s="177" t="s">
        <v>76</v>
      </c>
      <c r="Q132" s="177"/>
      <c r="R132" s="177" t="s">
        <v>77</v>
      </c>
      <c r="S132" s="177"/>
      <c r="T132" s="177" t="s">
        <v>78</v>
      </c>
      <c r="U132" s="177"/>
    </row>
    <row r="133" spans="1:22" ht="31.5">
      <c r="A133" s="199"/>
      <c r="B133" s="199"/>
      <c r="C133" s="199"/>
      <c r="D133" s="199"/>
      <c r="E133" s="199"/>
      <c r="F133" s="218"/>
      <c r="G133" s="199"/>
      <c r="H133" s="221"/>
      <c r="I133" s="221"/>
      <c r="J133" s="94" t="s">
        <v>64</v>
      </c>
      <c r="K133" s="54" t="s">
        <v>64</v>
      </c>
      <c r="L133" s="54" t="s">
        <v>64</v>
      </c>
      <c r="M133" s="54" t="s">
        <v>64</v>
      </c>
      <c r="N133" s="67" t="s">
        <v>492</v>
      </c>
      <c r="O133" s="67" t="s">
        <v>491</v>
      </c>
      <c r="P133" s="67" t="s">
        <v>492</v>
      </c>
      <c r="Q133" s="67" t="s">
        <v>491</v>
      </c>
      <c r="R133" s="67" t="s">
        <v>492</v>
      </c>
      <c r="S133" s="67" t="s">
        <v>491</v>
      </c>
      <c r="T133" s="67" t="s">
        <v>492</v>
      </c>
      <c r="U133" s="67" t="s">
        <v>491</v>
      </c>
    </row>
    <row r="134" spans="1:22" ht="33.75">
      <c r="A134" s="214" t="s">
        <v>350</v>
      </c>
      <c r="B134" s="214"/>
      <c r="C134" s="214"/>
      <c r="D134" s="214"/>
      <c r="E134" s="214"/>
      <c r="F134" s="214"/>
      <c r="G134" s="214"/>
      <c r="H134" s="214"/>
      <c r="I134" s="214"/>
      <c r="J134" s="214"/>
      <c r="K134" s="214"/>
      <c r="L134" s="214"/>
      <c r="M134" s="214"/>
      <c r="N134" s="214"/>
      <c r="O134" s="214"/>
      <c r="P134" s="214"/>
      <c r="Q134" s="214"/>
      <c r="R134" s="214"/>
      <c r="S134" s="214"/>
      <c r="T134" s="214"/>
      <c r="U134" s="214"/>
      <c r="V134" s="214"/>
    </row>
    <row r="135" spans="1:22" ht="409.5">
      <c r="A135" s="198" t="s">
        <v>178</v>
      </c>
      <c r="B135" s="202" t="s">
        <v>179</v>
      </c>
      <c r="C135" s="16" t="s">
        <v>351</v>
      </c>
      <c r="D135" s="24">
        <v>0.18</v>
      </c>
      <c r="E135" s="16" t="s">
        <v>107</v>
      </c>
      <c r="F135" s="25">
        <v>200</v>
      </c>
      <c r="G135" s="16" t="s">
        <v>352</v>
      </c>
      <c r="H135" s="22">
        <v>43102</v>
      </c>
      <c r="I135" s="22">
        <v>43464</v>
      </c>
      <c r="J135" s="25">
        <v>50</v>
      </c>
      <c r="K135" s="25">
        <v>100</v>
      </c>
      <c r="L135" s="25">
        <v>150</v>
      </c>
      <c r="M135" s="25">
        <v>200</v>
      </c>
      <c r="N135" s="25">
        <v>54</v>
      </c>
      <c r="O135" s="104" t="s">
        <v>596</v>
      </c>
      <c r="P135" s="72"/>
      <c r="Q135" s="72"/>
      <c r="R135" s="72"/>
      <c r="S135" s="72"/>
      <c r="T135" s="72"/>
      <c r="U135" s="72"/>
    </row>
    <row r="136" spans="1:22" ht="409.5">
      <c r="A136" s="198"/>
      <c r="B136" s="202"/>
      <c r="C136" s="16" t="s">
        <v>353</v>
      </c>
      <c r="D136" s="24">
        <v>0.12</v>
      </c>
      <c r="E136" s="16" t="s">
        <v>107</v>
      </c>
      <c r="F136" s="25">
        <v>45000</v>
      </c>
      <c r="G136" s="16" t="s">
        <v>354</v>
      </c>
      <c r="H136" s="22">
        <v>43102</v>
      </c>
      <c r="I136" s="22">
        <v>43464</v>
      </c>
      <c r="J136" s="25">
        <v>11250</v>
      </c>
      <c r="K136" s="25">
        <v>22500</v>
      </c>
      <c r="L136" s="25">
        <v>33750</v>
      </c>
      <c r="M136" s="25">
        <v>45000</v>
      </c>
      <c r="N136" s="25">
        <v>99932</v>
      </c>
      <c r="O136" s="104" t="s">
        <v>597</v>
      </c>
      <c r="P136" s="72"/>
      <c r="Q136" s="72"/>
      <c r="R136" s="72"/>
      <c r="S136" s="72"/>
      <c r="T136" s="72"/>
      <c r="U136" s="72"/>
    </row>
    <row r="137" spans="1:22" ht="178.5">
      <c r="A137" s="198"/>
      <c r="B137" s="202"/>
      <c r="C137" s="16" t="s">
        <v>355</v>
      </c>
      <c r="D137" s="24">
        <v>0.1</v>
      </c>
      <c r="E137" s="16" t="s">
        <v>107</v>
      </c>
      <c r="F137" s="25">
        <v>8000</v>
      </c>
      <c r="G137" s="16" t="s">
        <v>356</v>
      </c>
      <c r="H137" s="22">
        <v>43102</v>
      </c>
      <c r="I137" s="22">
        <v>43464</v>
      </c>
      <c r="J137" s="25">
        <v>2000</v>
      </c>
      <c r="K137" s="25">
        <v>4000</v>
      </c>
      <c r="L137" s="25">
        <v>6000</v>
      </c>
      <c r="M137" s="25">
        <v>8000</v>
      </c>
      <c r="N137" s="25">
        <v>2700</v>
      </c>
      <c r="O137" s="104" t="s">
        <v>598</v>
      </c>
      <c r="P137" s="72"/>
      <c r="Q137" s="72"/>
      <c r="R137" s="72"/>
      <c r="S137" s="72"/>
      <c r="T137" s="72"/>
      <c r="U137" s="72"/>
    </row>
    <row r="138" spans="1:22" ht="183.75">
      <c r="A138" s="198"/>
      <c r="B138" s="202"/>
      <c r="C138" s="16" t="s">
        <v>357</v>
      </c>
      <c r="D138" s="24">
        <v>0.1</v>
      </c>
      <c r="E138" s="16" t="s">
        <v>107</v>
      </c>
      <c r="F138" s="25">
        <v>4000</v>
      </c>
      <c r="G138" s="16" t="s">
        <v>358</v>
      </c>
      <c r="H138" s="22">
        <v>43102</v>
      </c>
      <c r="I138" s="22">
        <v>43464</v>
      </c>
      <c r="J138" s="25">
        <v>1000</v>
      </c>
      <c r="K138" s="25">
        <v>2000</v>
      </c>
      <c r="L138" s="25">
        <v>3000</v>
      </c>
      <c r="M138" s="25">
        <v>4000</v>
      </c>
      <c r="N138" s="25">
        <v>865</v>
      </c>
      <c r="O138" s="104" t="s">
        <v>599</v>
      </c>
      <c r="P138" s="72"/>
      <c r="Q138" s="72"/>
      <c r="R138" s="72"/>
      <c r="S138" s="72"/>
      <c r="T138" s="72"/>
      <c r="U138" s="72"/>
    </row>
    <row r="139" spans="1:22">
      <c r="A139" s="76"/>
      <c r="B139" s="76"/>
      <c r="C139" s="76"/>
      <c r="D139" s="74">
        <f>SUM(D135:D138)</f>
        <v>0.5</v>
      </c>
      <c r="E139" s="76"/>
      <c r="F139" s="58"/>
      <c r="G139" s="76"/>
      <c r="H139" s="76"/>
      <c r="I139" s="76"/>
      <c r="J139" s="76"/>
      <c r="K139" s="76"/>
      <c r="L139" s="76"/>
      <c r="M139" s="76"/>
      <c r="N139" s="76"/>
      <c r="O139" s="72"/>
      <c r="P139" s="72"/>
      <c r="Q139" s="72"/>
      <c r="R139" s="72"/>
      <c r="S139" s="72"/>
      <c r="T139" s="72"/>
      <c r="U139" s="72"/>
      <c r="V139" s="72"/>
    </row>
    <row r="140" spans="1:22" ht="33.75">
      <c r="A140" s="214" t="s">
        <v>493</v>
      </c>
      <c r="B140" s="214"/>
      <c r="C140" s="214"/>
      <c r="D140" s="214"/>
      <c r="E140" s="214"/>
      <c r="F140" s="214"/>
      <c r="G140" s="214"/>
      <c r="H140" s="214"/>
      <c r="I140" s="214"/>
      <c r="J140" s="214"/>
      <c r="K140" s="214"/>
      <c r="L140" s="214"/>
      <c r="M140" s="214"/>
      <c r="N140" s="214"/>
      <c r="O140" s="214"/>
      <c r="P140" s="214"/>
      <c r="Q140" s="214"/>
      <c r="R140" s="214"/>
      <c r="S140" s="214"/>
      <c r="T140" s="214"/>
      <c r="U140" s="214"/>
      <c r="V140" s="214"/>
    </row>
    <row r="141" spans="1:22" ht="18.75">
      <c r="A141" s="199" t="s">
        <v>99</v>
      </c>
      <c r="B141" s="199" t="s">
        <v>74</v>
      </c>
      <c r="C141" s="199" t="s">
        <v>65</v>
      </c>
      <c r="D141" s="199" t="s">
        <v>66</v>
      </c>
      <c r="E141" s="199" t="s">
        <v>67</v>
      </c>
      <c r="F141" s="218" t="s">
        <v>68</v>
      </c>
      <c r="G141" s="199" t="s">
        <v>69</v>
      </c>
      <c r="H141" s="200" t="s">
        <v>70</v>
      </c>
      <c r="I141" s="200"/>
      <c r="J141" s="200" t="s">
        <v>79</v>
      </c>
      <c r="K141" s="200"/>
      <c r="L141" s="200"/>
      <c r="M141" s="200"/>
      <c r="N141" s="176" t="s">
        <v>490</v>
      </c>
      <c r="O141" s="176"/>
      <c r="P141" s="176"/>
      <c r="Q141" s="176"/>
      <c r="R141" s="176"/>
      <c r="S141" s="176"/>
      <c r="T141" s="176"/>
      <c r="U141" s="176"/>
    </row>
    <row r="142" spans="1:22" ht="15.75">
      <c r="A142" s="199"/>
      <c r="B142" s="199"/>
      <c r="C142" s="199"/>
      <c r="D142" s="199"/>
      <c r="E142" s="199"/>
      <c r="F142" s="218"/>
      <c r="G142" s="199"/>
      <c r="H142" s="221" t="s">
        <v>71</v>
      </c>
      <c r="I142" s="221" t="s">
        <v>176</v>
      </c>
      <c r="J142" s="15" t="s">
        <v>75</v>
      </c>
      <c r="K142" s="15" t="s">
        <v>76</v>
      </c>
      <c r="L142" s="15" t="s">
        <v>77</v>
      </c>
      <c r="M142" s="15" t="s">
        <v>78</v>
      </c>
      <c r="N142" s="177" t="s">
        <v>75</v>
      </c>
      <c r="O142" s="177"/>
      <c r="P142" s="177" t="s">
        <v>76</v>
      </c>
      <c r="Q142" s="177"/>
      <c r="R142" s="177" t="s">
        <v>77</v>
      </c>
      <c r="S142" s="177"/>
      <c r="T142" s="177" t="s">
        <v>78</v>
      </c>
      <c r="U142" s="177"/>
    </row>
    <row r="143" spans="1:22" ht="31.5">
      <c r="A143" s="199"/>
      <c r="B143" s="199"/>
      <c r="C143" s="199"/>
      <c r="D143" s="199"/>
      <c r="E143" s="199"/>
      <c r="F143" s="218"/>
      <c r="G143" s="199"/>
      <c r="H143" s="221"/>
      <c r="I143" s="221"/>
      <c r="J143" s="94" t="s">
        <v>64</v>
      </c>
      <c r="K143" s="54" t="s">
        <v>64</v>
      </c>
      <c r="L143" s="54" t="s">
        <v>64</v>
      </c>
      <c r="M143" s="54" t="s">
        <v>64</v>
      </c>
      <c r="N143" s="67" t="s">
        <v>492</v>
      </c>
      <c r="O143" s="67" t="s">
        <v>491</v>
      </c>
      <c r="P143" s="67" t="s">
        <v>492</v>
      </c>
      <c r="Q143" s="67" t="s">
        <v>491</v>
      </c>
      <c r="R143" s="67" t="s">
        <v>492</v>
      </c>
      <c r="S143" s="67" t="s">
        <v>491</v>
      </c>
      <c r="T143" s="67" t="s">
        <v>492</v>
      </c>
      <c r="U143" s="67" t="s">
        <v>491</v>
      </c>
    </row>
    <row r="144" spans="1:22" ht="33.75">
      <c r="A144" s="214" t="s">
        <v>359</v>
      </c>
      <c r="B144" s="214"/>
      <c r="C144" s="214"/>
      <c r="D144" s="214"/>
      <c r="E144" s="214"/>
      <c r="F144" s="214"/>
      <c r="G144" s="214"/>
      <c r="H144" s="214"/>
      <c r="I144" s="214"/>
      <c r="J144" s="214"/>
      <c r="K144" s="214"/>
      <c r="L144" s="214"/>
      <c r="M144" s="214"/>
      <c r="N144" s="214"/>
      <c r="O144" s="214"/>
      <c r="P144" s="214"/>
      <c r="Q144" s="214"/>
      <c r="R144" s="214"/>
      <c r="S144" s="214"/>
      <c r="T144" s="214"/>
      <c r="U144" s="214"/>
      <c r="V144" s="214"/>
    </row>
    <row r="145" spans="1:22" ht="409.5">
      <c r="A145" s="201" t="s">
        <v>178</v>
      </c>
      <c r="B145" s="202" t="s">
        <v>179</v>
      </c>
      <c r="C145" s="80" t="s">
        <v>360</v>
      </c>
      <c r="D145" s="24">
        <v>0.1</v>
      </c>
      <c r="E145" s="16" t="s">
        <v>107</v>
      </c>
      <c r="F145" s="25">
        <v>1</v>
      </c>
      <c r="G145" s="80" t="s">
        <v>361</v>
      </c>
      <c r="H145" s="22">
        <v>43102</v>
      </c>
      <c r="I145" s="22">
        <v>43464</v>
      </c>
      <c r="J145" s="26">
        <v>0.25</v>
      </c>
      <c r="K145" s="26">
        <v>0.5</v>
      </c>
      <c r="L145" s="26">
        <v>0.75</v>
      </c>
      <c r="M145" s="26">
        <v>1</v>
      </c>
      <c r="N145" s="126">
        <v>0.01</v>
      </c>
      <c r="O145" s="122" t="s">
        <v>600</v>
      </c>
      <c r="P145" s="72"/>
      <c r="Q145" s="72"/>
      <c r="R145" s="72"/>
      <c r="S145" s="72"/>
      <c r="T145" s="72"/>
      <c r="U145" s="72"/>
    </row>
    <row r="146" spans="1:22" ht="267.75">
      <c r="A146" s="198"/>
      <c r="B146" s="202"/>
      <c r="C146" s="80" t="s">
        <v>362</v>
      </c>
      <c r="D146" s="24">
        <v>0.1</v>
      </c>
      <c r="E146" s="16" t="s">
        <v>107</v>
      </c>
      <c r="F146" s="25">
        <v>1</v>
      </c>
      <c r="G146" s="80" t="s">
        <v>363</v>
      </c>
      <c r="H146" s="22">
        <v>43102</v>
      </c>
      <c r="I146" s="22">
        <v>43464</v>
      </c>
      <c r="J146" s="26"/>
      <c r="K146" s="26"/>
      <c r="L146" s="26"/>
      <c r="M146" s="26">
        <v>1</v>
      </c>
      <c r="N146" s="125">
        <v>2.5000000000000001E-2</v>
      </c>
      <c r="O146" s="123" t="s">
        <v>601</v>
      </c>
      <c r="P146" s="72"/>
      <c r="Q146" s="72"/>
      <c r="R146" s="72"/>
      <c r="S146" s="72"/>
      <c r="T146" s="72"/>
      <c r="U146" s="72"/>
    </row>
    <row r="147" spans="1:22" ht="255">
      <c r="A147" s="198"/>
      <c r="B147" s="202"/>
      <c r="C147" s="80" t="s">
        <v>364</v>
      </c>
      <c r="D147" s="24">
        <v>0.1</v>
      </c>
      <c r="E147" s="16" t="s">
        <v>107</v>
      </c>
      <c r="F147" s="25">
        <v>1</v>
      </c>
      <c r="G147" s="80" t="s">
        <v>365</v>
      </c>
      <c r="H147" s="22">
        <v>43102</v>
      </c>
      <c r="I147" s="22">
        <v>43464</v>
      </c>
      <c r="J147" s="26"/>
      <c r="K147" s="26"/>
      <c r="L147" s="26"/>
      <c r="M147" s="26">
        <v>1</v>
      </c>
      <c r="N147" s="127">
        <v>2.5000000000000001E-2</v>
      </c>
      <c r="O147" s="124" t="s">
        <v>602</v>
      </c>
      <c r="P147" s="72"/>
      <c r="Q147" s="72"/>
      <c r="R147" s="72"/>
      <c r="S147" s="72"/>
      <c r="T147" s="72"/>
      <c r="U147" s="72"/>
    </row>
    <row r="148" spans="1:22" ht="409.5">
      <c r="A148" s="198"/>
      <c r="B148" s="202"/>
      <c r="C148" s="80" t="s">
        <v>366</v>
      </c>
      <c r="D148" s="24">
        <v>0.1</v>
      </c>
      <c r="E148" s="16" t="s">
        <v>107</v>
      </c>
      <c r="F148" s="25">
        <v>4</v>
      </c>
      <c r="G148" s="80" t="s">
        <v>367</v>
      </c>
      <c r="H148" s="22">
        <v>43102</v>
      </c>
      <c r="I148" s="22">
        <v>43464</v>
      </c>
      <c r="J148" s="27"/>
      <c r="K148" s="27"/>
      <c r="L148" s="27"/>
      <c r="M148" s="27">
        <v>4</v>
      </c>
      <c r="N148" s="127">
        <v>1.4999999999999999E-2</v>
      </c>
      <c r="O148" s="122" t="s">
        <v>603</v>
      </c>
      <c r="P148" s="72"/>
      <c r="Q148" s="72"/>
      <c r="R148" s="72"/>
      <c r="S148" s="72"/>
      <c r="T148" s="72"/>
      <c r="U148" s="72"/>
    </row>
    <row r="149" spans="1:22" ht="409.5">
      <c r="A149" s="198"/>
      <c r="B149" s="202"/>
      <c r="C149" s="80" t="s">
        <v>368</v>
      </c>
      <c r="D149" s="24">
        <v>0.1</v>
      </c>
      <c r="E149" s="16" t="s">
        <v>107</v>
      </c>
      <c r="F149" s="25">
        <v>1</v>
      </c>
      <c r="G149" s="80" t="s">
        <v>369</v>
      </c>
      <c r="H149" s="22">
        <v>43102</v>
      </c>
      <c r="I149" s="22">
        <v>43464</v>
      </c>
      <c r="J149" s="26"/>
      <c r="K149" s="26"/>
      <c r="L149" s="26"/>
      <c r="M149" s="26">
        <v>1</v>
      </c>
      <c r="N149" s="128">
        <v>2.5000000000000001E-2</v>
      </c>
      <c r="O149" s="122" t="s">
        <v>604</v>
      </c>
      <c r="P149" s="72"/>
      <c r="Q149" s="72"/>
      <c r="R149" s="72"/>
      <c r="S149" s="72"/>
      <c r="T149" s="72"/>
      <c r="U149" s="72"/>
    </row>
    <row r="150" spans="1:22">
      <c r="A150" s="76"/>
      <c r="B150" s="76"/>
      <c r="C150" s="76"/>
      <c r="D150" s="77">
        <f>SUM(D145:D149)</f>
        <v>0.5</v>
      </c>
      <c r="E150" s="76"/>
      <c r="F150" s="58"/>
      <c r="G150" s="76"/>
      <c r="H150" s="76"/>
      <c r="I150" s="76"/>
      <c r="J150" s="76"/>
      <c r="K150" s="76"/>
      <c r="L150" s="76"/>
      <c r="M150" s="76"/>
      <c r="N150" s="76"/>
      <c r="O150" s="72"/>
      <c r="P150" s="72"/>
      <c r="Q150" s="72"/>
      <c r="R150" s="72"/>
      <c r="S150" s="72"/>
      <c r="T150" s="72"/>
      <c r="U150" s="72"/>
      <c r="V150" s="72"/>
    </row>
    <row r="151" spans="1:22" ht="33.75">
      <c r="A151" s="214" t="s">
        <v>493</v>
      </c>
      <c r="B151" s="214"/>
      <c r="C151" s="214"/>
      <c r="D151" s="214"/>
      <c r="E151" s="214"/>
      <c r="F151" s="214"/>
      <c r="G151" s="214"/>
      <c r="H151" s="214"/>
      <c r="I151" s="214"/>
      <c r="J151" s="214"/>
      <c r="K151" s="214"/>
      <c r="L151" s="214"/>
      <c r="M151" s="214"/>
      <c r="N151" s="214"/>
      <c r="O151" s="214"/>
      <c r="P151" s="214"/>
      <c r="Q151" s="214"/>
      <c r="R151" s="214"/>
      <c r="S151" s="214"/>
      <c r="T151" s="214"/>
      <c r="U151" s="214"/>
      <c r="V151" s="214"/>
    </row>
    <row r="152" spans="1:22" ht="18.75">
      <c r="A152" s="199" t="s">
        <v>99</v>
      </c>
      <c r="B152" s="199" t="s">
        <v>74</v>
      </c>
      <c r="C152" s="199" t="s">
        <v>65</v>
      </c>
      <c r="D152" s="199" t="s">
        <v>66</v>
      </c>
      <c r="E152" s="199" t="s">
        <v>67</v>
      </c>
      <c r="F152" s="218" t="s">
        <v>68</v>
      </c>
      <c r="G152" s="199" t="s">
        <v>69</v>
      </c>
      <c r="H152" s="200" t="s">
        <v>70</v>
      </c>
      <c r="I152" s="200"/>
      <c r="J152" s="200" t="s">
        <v>79</v>
      </c>
      <c r="K152" s="200"/>
      <c r="L152" s="200"/>
      <c r="M152" s="200"/>
      <c r="N152" s="176" t="s">
        <v>490</v>
      </c>
      <c r="O152" s="176"/>
      <c r="P152" s="176"/>
      <c r="Q152" s="176"/>
      <c r="R152" s="176"/>
      <c r="S152" s="176"/>
      <c r="T152" s="176"/>
      <c r="U152" s="176"/>
    </row>
    <row r="153" spans="1:22" ht="15.75">
      <c r="A153" s="199"/>
      <c r="B153" s="199"/>
      <c r="C153" s="199"/>
      <c r="D153" s="199"/>
      <c r="E153" s="199"/>
      <c r="F153" s="218"/>
      <c r="G153" s="199"/>
      <c r="H153" s="221" t="s">
        <v>71</v>
      </c>
      <c r="I153" s="221" t="s">
        <v>176</v>
      </c>
      <c r="J153" s="15" t="s">
        <v>75</v>
      </c>
      <c r="K153" s="15" t="s">
        <v>76</v>
      </c>
      <c r="L153" s="15" t="s">
        <v>77</v>
      </c>
      <c r="M153" s="15" t="s">
        <v>78</v>
      </c>
      <c r="N153" s="177" t="s">
        <v>75</v>
      </c>
      <c r="O153" s="177"/>
      <c r="P153" s="177" t="s">
        <v>76</v>
      </c>
      <c r="Q153" s="177"/>
      <c r="R153" s="177" t="s">
        <v>77</v>
      </c>
      <c r="S153" s="177"/>
      <c r="T153" s="177" t="s">
        <v>78</v>
      </c>
      <c r="U153" s="177"/>
    </row>
    <row r="154" spans="1:22" ht="31.5">
      <c r="A154" s="199"/>
      <c r="B154" s="199"/>
      <c r="C154" s="199"/>
      <c r="D154" s="199"/>
      <c r="E154" s="199"/>
      <c r="F154" s="218"/>
      <c r="G154" s="199"/>
      <c r="H154" s="221"/>
      <c r="I154" s="221"/>
      <c r="J154" s="94" t="s">
        <v>64</v>
      </c>
      <c r="K154" s="54" t="s">
        <v>64</v>
      </c>
      <c r="L154" s="54" t="s">
        <v>64</v>
      </c>
      <c r="M154" s="54" t="s">
        <v>64</v>
      </c>
      <c r="N154" s="67" t="s">
        <v>492</v>
      </c>
      <c r="O154" s="67" t="s">
        <v>491</v>
      </c>
      <c r="P154" s="67" t="s">
        <v>492</v>
      </c>
      <c r="Q154" s="67" t="s">
        <v>491</v>
      </c>
      <c r="R154" s="67" t="s">
        <v>492</v>
      </c>
      <c r="S154" s="67" t="s">
        <v>491</v>
      </c>
      <c r="T154" s="67" t="s">
        <v>492</v>
      </c>
      <c r="U154" s="67" t="s">
        <v>491</v>
      </c>
    </row>
    <row r="155" spans="1:22" ht="33.75">
      <c r="A155" s="214" t="s">
        <v>370</v>
      </c>
      <c r="B155" s="214"/>
      <c r="C155" s="214"/>
      <c r="D155" s="214"/>
      <c r="E155" s="214"/>
      <c r="F155" s="214"/>
      <c r="G155" s="214"/>
      <c r="H155" s="214"/>
      <c r="I155" s="214"/>
      <c r="J155" s="214"/>
      <c r="K155" s="214"/>
      <c r="L155" s="214"/>
      <c r="M155" s="214"/>
      <c r="N155" s="214"/>
      <c r="O155" s="214"/>
      <c r="P155" s="214"/>
      <c r="Q155" s="214"/>
      <c r="R155" s="214"/>
      <c r="S155" s="214"/>
      <c r="T155" s="214"/>
      <c r="U155" s="214"/>
      <c r="V155" s="214"/>
    </row>
    <row r="156" spans="1:22" ht="79.5" customHeight="1">
      <c r="A156" s="191" t="s">
        <v>178</v>
      </c>
      <c r="B156" s="191" t="s">
        <v>179</v>
      </c>
      <c r="C156" s="69" t="s">
        <v>494</v>
      </c>
      <c r="D156" s="71">
        <v>0.03</v>
      </c>
      <c r="E156" s="87" t="s">
        <v>101</v>
      </c>
      <c r="F156" s="92" t="s">
        <v>495</v>
      </c>
      <c r="G156" s="9" t="s">
        <v>496</v>
      </c>
      <c r="H156" s="78">
        <v>43132</v>
      </c>
      <c r="I156" s="78">
        <v>43465</v>
      </c>
      <c r="J156" s="106">
        <v>0.1</v>
      </c>
      <c r="K156" s="69">
        <v>0.3</v>
      </c>
      <c r="L156" s="69">
        <v>0.6</v>
      </c>
      <c r="M156" s="69">
        <v>1</v>
      </c>
      <c r="N156" s="106">
        <v>5.5599999999999997E-2</v>
      </c>
      <c r="O156" s="106" t="s">
        <v>605</v>
      </c>
      <c r="P156" s="69"/>
      <c r="Q156" s="72"/>
      <c r="R156" s="69"/>
      <c r="S156" s="72"/>
      <c r="T156" s="69"/>
      <c r="U156" s="72"/>
    </row>
    <row r="157" spans="1:22" ht="79.5" customHeight="1">
      <c r="A157" s="192"/>
      <c r="B157" s="192"/>
      <c r="C157" s="69" t="s">
        <v>497</v>
      </c>
      <c r="D157" s="71">
        <v>0.03</v>
      </c>
      <c r="E157" s="87" t="s">
        <v>107</v>
      </c>
      <c r="F157" s="87">
        <v>2</v>
      </c>
      <c r="G157" s="9" t="s">
        <v>498</v>
      </c>
      <c r="H157" s="78">
        <v>43132</v>
      </c>
      <c r="I157" s="78" t="s">
        <v>499</v>
      </c>
      <c r="J157" s="106">
        <v>0.7</v>
      </c>
      <c r="K157" s="69">
        <v>1</v>
      </c>
      <c r="L157" s="69"/>
      <c r="M157" s="69"/>
      <c r="N157" s="106">
        <v>0</v>
      </c>
      <c r="O157" s="106"/>
      <c r="P157" s="69"/>
      <c r="Q157" s="72"/>
      <c r="R157" s="69"/>
      <c r="S157" s="72"/>
      <c r="T157" s="69"/>
      <c r="U157" s="72"/>
    </row>
    <row r="158" spans="1:22" ht="79.5" customHeight="1">
      <c r="A158" s="192"/>
      <c r="B158" s="192"/>
      <c r="C158" s="69" t="s">
        <v>500</v>
      </c>
      <c r="D158" s="71">
        <v>0.02</v>
      </c>
      <c r="E158" s="87" t="s">
        <v>107</v>
      </c>
      <c r="F158" s="87">
        <v>2</v>
      </c>
      <c r="G158" s="9" t="s">
        <v>501</v>
      </c>
      <c r="H158" s="78">
        <v>43221</v>
      </c>
      <c r="I158" s="78">
        <v>43465</v>
      </c>
      <c r="J158" s="106">
        <v>0</v>
      </c>
      <c r="K158" s="69">
        <v>0.1</v>
      </c>
      <c r="L158" s="69">
        <v>0.55000000000000004</v>
      </c>
      <c r="M158" s="69">
        <v>1</v>
      </c>
      <c r="N158" s="106">
        <v>0</v>
      </c>
      <c r="O158" s="106"/>
      <c r="P158" s="69"/>
      <c r="Q158" s="72"/>
      <c r="R158" s="69"/>
      <c r="S158" s="72"/>
      <c r="T158" s="69"/>
      <c r="U158" s="72"/>
    </row>
    <row r="159" spans="1:22" ht="79.5" customHeight="1">
      <c r="A159" s="192"/>
      <c r="B159" s="192"/>
      <c r="C159" s="69" t="s">
        <v>502</v>
      </c>
      <c r="D159" s="71">
        <v>0.03</v>
      </c>
      <c r="E159" s="87" t="s">
        <v>101</v>
      </c>
      <c r="F159" s="69">
        <v>0.25</v>
      </c>
      <c r="G159" s="9" t="s">
        <v>503</v>
      </c>
      <c r="H159" s="78">
        <v>43132</v>
      </c>
      <c r="I159" s="78">
        <v>43465</v>
      </c>
      <c r="J159" s="106">
        <v>0.25</v>
      </c>
      <c r="K159" s="69">
        <v>0.5</v>
      </c>
      <c r="L159" s="69">
        <v>0.75</v>
      </c>
      <c r="M159" s="69">
        <v>1</v>
      </c>
      <c r="N159" s="106">
        <v>2.0299999999999998</v>
      </c>
      <c r="O159" s="106" t="s">
        <v>606</v>
      </c>
      <c r="P159" s="69"/>
      <c r="Q159" s="72"/>
      <c r="R159" s="69"/>
      <c r="S159" s="72"/>
      <c r="T159" s="69"/>
      <c r="U159" s="72"/>
    </row>
    <row r="160" spans="1:22" ht="79.5" customHeight="1">
      <c r="A160" s="192"/>
      <c r="B160" s="192"/>
      <c r="C160" s="69" t="s">
        <v>504</v>
      </c>
      <c r="D160" s="71">
        <v>0.02</v>
      </c>
      <c r="E160" s="87" t="s">
        <v>101</v>
      </c>
      <c r="F160" s="69">
        <v>0.2</v>
      </c>
      <c r="G160" s="9" t="s">
        <v>505</v>
      </c>
      <c r="H160" s="78">
        <v>43132</v>
      </c>
      <c r="I160" s="78">
        <v>43465</v>
      </c>
      <c r="J160" s="106">
        <v>0.25</v>
      </c>
      <c r="K160" s="69">
        <v>0.5</v>
      </c>
      <c r="L160" s="69">
        <v>0.75</v>
      </c>
      <c r="M160" s="69">
        <v>1</v>
      </c>
      <c r="N160" s="106">
        <v>0</v>
      </c>
      <c r="O160" s="107"/>
      <c r="P160" s="69"/>
      <c r="Q160" s="72"/>
      <c r="R160" s="69"/>
      <c r="S160" s="72"/>
      <c r="T160" s="69"/>
      <c r="U160" s="72"/>
    </row>
    <row r="161" spans="1:22" ht="79.5" customHeight="1">
      <c r="A161" s="192"/>
      <c r="B161" s="192"/>
      <c r="C161" s="69" t="s">
        <v>506</v>
      </c>
      <c r="D161" s="71">
        <v>0.03</v>
      </c>
      <c r="E161" s="87" t="s">
        <v>107</v>
      </c>
      <c r="F161" s="87">
        <v>15</v>
      </c>
      <c r="G161" s="9" t="s">
        <v>507</v>
      </c>
      <c r="H161" s="78">
        <v>43132</v>
      </c>
      <c r="I161" s="78">
        <v>43465</v>
      </c>
      <c r="J161" s="106">
        <v>0.25</v>
      </c>
      <c r="K161" s="69">
        <v>0.5</v>
      </c>
      <c r="L161" s="69">
        <v>0.75</v>
      </c>
      <c r="M161" s="69">
        <v>1</v>
      </c>
      <c r="N161" s="106">
        <v>0.1333</v>
      </c>
      <c r="O161" s="106" t="s">
        <v>607</v>
      </c>
      <c r="P161" s="69"/>
      <c r="Q161" s="72"/>
      <c r="R161" s="69"/>
      <c r="S161" s="72"/>
      <c r="T161" s="69"/>
      <c r="U161" s="72"/>
    </row>
    <row r="162" spans="1:22" ht="79.5" customHeight="1">
      <c r="A162" s="192"/>
      <c r="B162" s="192"/>
      <c r="C162" s="69" t="s">
        <v>508</v>
      </c>
      <c r="D162" s="71">
        <v>0.02</v>
      </c>
      <c r="E162" s="87" t="s">
        <v>101</v>
      </c>
      <c r="F162" s="69">
        <v>1</v>
      </c>
      <c r="G162" s="9" t="s">
        <v>509</v>
      </c>
      <c r="H162" s="78">
        <v>43132</v>
      </c>
      <c r="I162" s="78">
        <v>43465</v>
      </c>
      <c r="J162" s="106">
        <v>0.25</v>
      </c>
      <c r="K162" s="69">
        <v>0.5</v>
      </c>
      <c r="L162" s="69">
        <v>0.75</v>
      </c>
      <c r="M162" s="69">
        <v>1</v>
      </c>
      <c r="N162" s="106">
        <v>0.25</v>
      </c>
      <c r="O162" s="106" t="s">
        <v>608</v>
      </c>
      <c r="P162" s="69"/>
      <c r="Q162" s="72"/>
      <c r="R162" s="69"/>
      <c r="S162" s="72"/>
      <c r="T162" s="69"/>
      <c r="U162" s="72"/>
    </row>
    <row r="163" spans="1:22" ht="79.5" customHeight="1">
      <c r="A163" s="192"/>
      <c r="B163" s="192"/>
      <c r="C163" s="69" t="s">
        <v>510</v>
      </c>
      <c r="D163" s="71">
        <v>0.03</v>
      </c>
      <c r="E163" s="87" t="s">
        <v>107</v>
      </c>
      <c r="F163" s="87">
        <v>1</v>
      </c>
      <c r="G163" s="9" t="s">
        <v>511</v>
      </c>
      <c r="H163" s="78">
        <v>43101</v>
      </c>
      <c r="I163" s="78">
        <v>43189</v>
      </c>
      <c r="J163" s="106">
        <v>1</v>
      </c>
      <c r="K163" s="69"/>
      <c r="L163" s="69"/>
      <c r="M163" s="69"/>
      <c r="N163" s="106">
        <v>1</v>
      </c>
      <c r="O163" s="106" t="s">
        <v>609</v>
      </c>
      <c r="P163" s="69"/>
      <c r="Q163" s="72"/>
      <c r="R163" s="69"/>
      <c r="S163" s="72"/>
      <c r="T163" s="69"/>
      <c r="U163" s="72"/>
    </row>
    <row r="164" spans="1:22" ht="79.5" customHeight="1">
      <c r="A164" s="192"/>
      <c r="B164" s="192"/>
      <c r="C164" s="69" t="s">
        <v>512</v>
      </c>
      <c r="D164" s="71">
        <v>0.03</v>
      </c>
      <c r="E164" s="87" t="s">
        <v>101</v>
      </c>
      <c r="F164" s="69">
        <v>0.8</v>
      </c>
      <c r="G164" s="9" t="s">
        <v>513</v>
      </c>
      <c r="H164" s="78">
        <v>43101</v>
      </c>
      <c r="I164" s="78">
        <v>43189</v>
      </c>
      <c r="J164" s="106">
        <v>1</v>
      </c>
      <c r="K164" s="69"/>
      <c r="L164" s="69"/>
      <c r="M164" s="69"/>
      <c r="N164" s="106">
        <v>1.08</v>
      </c>
      <c r="O164" s="106" t="s">
        <v>610</v>
      </c>
      <c r="P164" s="69"/>
      <c r="Q164" s="72"/>
      <c r="R164" s="69"/>
      <c r="S164" s="72"/>
      <c r="T164" s="69"/>
      <c r="U164" s="72"/>
    </row>
    <row r="165" spans="1:22" ht="79.5" customHeight="1">
      <c r="A165" s="192"/>
      <c r="B165" s="192"/>
      <c r="C165" s="69" t="s">
        <v>514</v>
      </c>
      <c r="D165" s="71">
        <v>0.02</v>
      </c>
      <c r="E165" s="87" t="s">
        <v>101</v>
      </c>
      <c r="F165" s="69">
        <v>1</v>
      </c>
      <c r="G165" s="9" t="s">
        <v>515</v>
      </c>
      <c r="H165" s="78">
        <v>43101</v>
      </c>
      <c r="I165" s="78">
        <v>43189</v>
      </c>
      <c r="J165" s="106">
        <v>1</v>
      </c>
      <c r="K165" s="69"/>
      <c r="L165" s="69"/>
      <c r="M165" s="69"/>
      <c r="N165" s="106">
        <v>0.76919999999999999</v>
      </c>
      <c r="O165" s="106" t="s">
        <v>611</v>
      </c>
      <c r="P165" s="69"/>
      <c r="Q165" s="72"/>
      <c r="R165" s="69"/>
      <c r="S165" s="72"/>
      <c r="T165" s="69"/>
      <c r="U165" s="72"/>
    </row>
    <row r="166" spans="1:22" ht="79.5" customHeight="1">
      <c r="A166" s="192"/>
      <c r="B166" s="192"/>
      <c r="C166" s="69" t="s">
        <v>516</v>
      </c>
      <c r="D166" s="71">
        <v>0.02</v>
      </c>
      <c r="E166" s="87" t="s">
        <v>101</v>
      </c>
      <c r="F166" s="69">
        <v>1</v>
      </c>
      <c r="G166" s="9" t="s">
        <v>517</v>
      </c>
      <c r="H166" s="78">
        <v>43101</v>
      </c>
      <c r="I166" s="78">
        <v>43189</v>
      </c>
      <c r="J166" s="106">
        <v>1</v>
      </c>
      <c r="K166" s="69"/>
      <c r="L166" s="69"/>
      <c r="M166" s="69"/>
      <c r="N166" s="106">
        <v>1</v>
      </c>
      <c r="O166" s="106" t="s">
        <v>612</v>
      </c>
      <c r="P166" s="69"/>
      <c r="Q166" s="72"/>
      <c r="R166" s="69"/>
      <c r="S166" s="72"/>
      <c r="T166" s="69"/>
      <c r="U166" s="72"/>
    </row>
    <row r="167" spans="1:22" ht="79.5" customHeight="1">
      <c r="A167" s="192"/>
      <c r="B167" s="192"/>
      <c r="C167" s="69" t="s">
        <v>518</v>
      </c>
      <c r="D167" s="71">
        <v>0.02</v>
      </c>
      <c r="E167" s="87" t="s">
        <v>107</v>
      </c>
      <c r="F167" s="87">
        <v>1</v>
      </c>
      <c r="G167" s="9" t="s">
        <v>519</v>
      </c>
      <c r="H167" s="78">
        <v>43191</v>
      </c>
      <c r="I167" s="78" t="s">
        <v>520</v>
      </c>
      <c r="J167" s="106">
        <v>0.5</v>
      </c>
      <c r="K167" s="69">
        <v>1</v>
      </c>
      <c r="L167" s="69"/>
      <c r="M167" s="69"/>
      <c r="N167" s="106">
        <v>0</v>
      </c>
      <c r="O167" s="106"/>
      <c r="P167" s="69"/>
      <c r="Q167" s="72"/>
      <c r="R167" s="69"/>
      <c r="S167" s="72"/>
      <c r="T167" s="69"/>
      <c r="U167" s="72"/>
    </row>
    <row r="168" spans="1:22" ht="79.5" customHeight="1">
      <c r="A168" s="192"/>
      <c r="B168" s="192"/>
      <c r="C168" s="69" t="s">
        <v>521</v>
      </c>
      <c r="D168" s="71">
        <v>0.03</v>
      </c>
      <c r="E168" s="87" t="s">
        <v>101</v>
      </c>
      <c r="F168" s="69">
        <v>0.85</v>
      </c>
      <c r="G168" s="9" t="s">
        <v>522</v>
      </c>
      <c r="H168" s="78">
        <v>43132</v>
      </c>
      <c r="I168" s="78">
        <v>43465</v>
      </c>
      <c r="J168" s="106">
        <v>0.25</v>
      </c>
      <c r="K168" s="69">
        <v>0.5</v>
      </c>
      <c r="L168" s="69">
        <v>0.75</v>
      </c>
      <c r="M168" s="69">
        <v>1</v>
      </c>
      <c r="N168" s="106">
        <v>0.1741</v>
      </c>
      <c r="O168" s="106" t="s">
        <v>613</v>
      </c>
      <c r="P168" s="69"/>
      <c r="Q168" s="72"/>
      <c r="R168" s="69"/>
      <c r="S168" s="72"/>
      <c r="T168" s="69"/>
      <c r="U168" s="72"/>
    </row>
    <row r="169" spans="1:22" ht="79.5" customHeight="1">
      <c r="A169" s="192"/>
      <c r="B169" s="192"/>
      <c r="C169" s="69" t="s">
        <v>521</v>
      </c>
      <c r="D169" s="71">
        <v>0.03</v>
      </c>
      <c r="E169" s="87" t="s">
        <v>101</v>
      </c>
      <c r="F169" s="69">
        <v>0.85</v>
      </c>
      <c r="G169" s="9" t="s">
        <v>523</v>
      </c>
      <c r="H169" s="78">
        <v>43132</v>
      </c>
      <c r="I169" s="78">
        <v>43465</v>
      </c>
      <c r="J169" s="106">
        <v>0.25</v>
      </c>
      <c r="K169" s="69">
        <v>0.5</v>
      </c>
      <c r="L169" s="69">
        <v>0.75</v>
      </c>
      <c r="M169" s="69">
        <v>1</v>
      </c>
      <c r="N169" s="106">
        <v>0.159</v>
      </c>
      <c r="O169" s="106" t="s">
        <v>614</v>
      </c>
      <c r="P169" s="69"/>
      <c r="Q169" s="72"/>
      <c r="R169" s="69"/>
      <c r="S169" s="72"/>
      <c r="T169" s="69"/>
      <c r="U169" s="72"/>
    </row>
    <row r="170" spans="1:22" ht="79.5" customHeight="1">
      <c r="A170" s="192"/>
      <c r="B170" s="192"/>
      <c r="C170" s="69" t="s">
        <v>521</v>
      </c>
      <c r="D170" s="71">
        <v>0.03</v>
      </c>
      <c r="E170" s="87" t="s">
        <v>101</v>
      </c>
      <c r="F170" s="69">
        <v>0.8</v>
      </c>
      <c r="G170" s="9" t="s">
        <v>524</v>
      </c>
      <c r="H170" s="78">
        <v>43132</v>
      </c>
      <c r="I170" s="78">
        <v>43465</v>
      </c>
      <c r="J170" s="106">
        <v>0.25</v>
      </c>
      <c r="K170" s="69">
        <v>0.5</v>
      </c>
      <c r="L170" s="69">
        <v>0.75</v>
      </c>
      <c r="M170" s="69">
        <v>1</v>
      </c>
      <c r="N170" s="106">
        <v>0.18179999999999999</v>
      </c>
      <c r="O170" s="106" t="s">
        <v>615</v>
      </c>
      <c r="P170" s="69"/>
      <c r="Q170" s="72"/>
      <c r="R170" s="69"/>
      <c r="S170" s="72"/>
      <c r="T170" s="69"/>
      <c r="U170" s="72"/>
    </row>
    <row r="171" spans="1:22" ht="79.5" customHeight="1">
      <c r="A171" s="192"/>
      <c r="B171" s="192"/>
      <c r="C171" s="69" t="s">
        <v>525</v>
      </c>
      <c r="D171" s="71">
        <v>0.03</v>
      </c>
      <c r="E171" s="87" t="s">
        <v>107</v>
      </c>
      <c r="F171" s="87">
        <v>4</v>
      </c>
      <c r="G171" s="9" t="s">
        <v>526</v>
      </c>
      <c r="H171" s="78">
        <v>43132</v>
      </c>
      <c r="I171" s="78">
        <v>43159</v>
      </c>
      <c r="J171" s="106">
        <v>1</v>
      </c>
      <c r="K171" s="69"/>
      <c r="L171" s="69"/>
      <c r="M171" s="69"/>
      <c r="N171" s="106">
        <v>0.5</v>
      </c>
      <c r="O171" s="106" t="s">
        <v>616</v>
      </c>
      <c r="P171" s="69"/>
      <c r="Q171" s="72"/>
      <c r="R171" s="69"/>
      <c r="S171" s="72"/>
      <c r="T171" s="69"/>
      <c r="U171" s="72"/>
    </row>
    <row r="172" spans="1:22" ht="252">
      <c r="A172" s="192"/>
      <c r="B172" s="192"/>
      <c r="C172" s="69" t="s">
        <v>527</v>
      </c>
      <c r="D172" s="71">
        <v>0.03</v>
      </c>
      <c r="E172" s="87" t="s">
        <v>107</v>
      </c>
      <c r="F172" s="87">
        <v>4</v>
      </c>
      <c r="G172" s="9" t="s">
        <v>528</v>
      </c>
      <c r="H172" s="78">
        <v>43160</v>
      </c>
      <c r="I172" s="78">
        <v>43465</v>
      </c>
      <c r="J172" s="106">
        <v>0.25</v>
      </c>
      <c r="K172" s="69">
        <v>0.5</v>
      </c>
      <c r="L172" s="69">
        <v>0.75</v>
      </c>
      <c r="M172" s="69">
        <v>1</v>
      </c>
      <c r="N172" s="106">
        <v>0</v>
      </c>
      <c r="O172" s="106" t="s">
        <v>617</v>
      </c>
      <c r="P172" s="69"/>
      <c r="Q172" s="72"/>
      <c r="R172" s="69"/>
      <c r="S172" s="72"/>
      <c r="T172" s="69"/>
      <c r="U172" s="72"/>
    </row>
    <row r="173" spans="1:22" ht="47.25">
      <c r="A173" s="192"/>
      <c r="B173" s="192"/>
      <c r="C173" s="69" t="s">
        <v>529</v>
      </c>
      <c r="D173" s="71">
        <v>0.02</v>
      </c>
      <c r="E173" s="87" t="s">
        <v>107</v>
      </c>
      <c r="F173" s="87">
        <v>1</v>
      </c>
      <c r="G173" s="9" t="s">
        <v>530</v>
      </c>
      <c r="H173" s="78">
        <v>43132</v>
      </c>
      <c r="I173" s="78">
        <v>43159</v>
      </c>
      <c r="J173" s="106">
        <v>1</v>
      </c>
      <c r="K173" s="69"/>
      <c r="L173" s="69"/>
      <c r="M173" s="69"/>
      <c r="N173" s="106">
        <v>0</v>
      </c>
      <c r="O173" s="107"/>
      <c r="P173" s="69"/>
      <c r="Q173" s="72"/>
      <c r="R173" s="69"/>
      <c r="S173" s="72"/>
      <c r="T173" s="69"/>
      <c r="U173" s="72"/>
    </row>
    <row r="174" spans="1:22" ht="47.25">
      <c r="A174" s="193"/>
      <c r="B174" s="193"/>
      <c r="C174" s="69" t="s">
        <v>531</v>
      </c>
      <c r="D174" s="71">
        <v>0.03</v>
      </c>
      <c r="E174" s="87" t="s">
        <v>101</v>
      </c>
      <c r="F174" s="69">
        <v>1</v>
      </c>
      <c r="G174" s="9" t="s">
        <v>532</v>
      </c>
      <c r="H174" s="78">
        <v>43160</v>
      </c>
      <c r="I174" s="78">
        <v>43465</v>
      </c>
      <c r="J174" s="106">
        <v>0.25</v>
      </c>
      <c r="K174" s="69">
        <v>0.5</v>
      </c>
      <c r="L174" s="69">
        <v>0.75</v>
      </c>
      <c r="M174" s="69">
        <v>1</v>
      </c>
      <c r="N174" s="106">
        <v>0</v>
      </c>
      <c r="O174" s="107"/>
      <c r="P174" s="69"/>
      <c r="Q174" s="72"/>
      <c r="R174" s="69"/>
      <c r="S174" s="72"/>
      <c r="T174" s="69"/>
      <c r="U174" s="72"/>
    </row>
    <row r="175" spans="1:22">
      <c r="A175" s="76"/>
      <c r="B175" s="76"/>
      <c r="C175" s="90"/>
      <c r="D175" s="77">
        <f>SUM(D156:D174)</f>
        <v>0.50000000000000022</v>
      </c>
      <c r="E175" s="90"/>
      <c r="F175" s="91"/>
      <c r="G175" s="90"/>
      <c r="H175" s="90"/>
      <c r="I175" s="90"/>
      <c r="J175" s="90"/>
      <c r="K175" s="90"/>
      <c r="L175" s="90"/>
      <c r="M175" s="90"/>
      <c r="N175" s="90"/>
      <c r="O175" s="72"/>
      <c r="P175" s="72"/>
      <c r="Q175" s="72"/>
      <c r="R175" s="72"/>
      <c r="S175" s="72"/>
      <c r="T175" s="72"/>
      <c r="U175" s="72"/>
      <c r="V175" s="72"/>
    </row>
    <row r="176" spans="1:22" ht="23.25" customHeight="1">
      <c r="A176" s="214" t="s">
        <v>493</v>
      </c>
      <c r="B176" s="214"/>
      <c r="C176" s="214"/>
      <c r="D176" s="214"/>
      <c r="E176" s="214"/>
      <c r="F176" s="214"/>
      <c r="G176" s="214"/>
      <c r="H176" s="214"/>
      <c r="I176" s="214"/>
      <c r="J176" s="214"/>
      <c r="K176" s="214"/>
      <c r="L176" s="214"/>
      <c r="M176" s="214"/>
      <c r="N176" s="214"/>
      <c r="O176" s="214"/>
      <c r="P176" s="214"/>
      <c r="Q176" s="214"/>
      <c r="R176" s="214"/>
      <c r="S176" s="214"/>
      <c r="T176" s="214"/>
      <c r="U176" s="214"/>
      <c r="V176" s="214"/>
    </row>
    <row r="177" spans="1:22" ht="15.75" customHeight="1">
      <c r="A177" s="199" t="s">
        <v>99</v>
      </c>
      <c r="B177" s="199" t="s">
        <v>74</v>
      </c>
      <c r="C177" s="199" t="s">
        <v>65</v>
      </c>
      <c r="D177" s="199" t="s">
        <v>66</v>
      </c>
      <c r="E177" s="199" t="s">
        <v>67</v>
      </c>
      <c r="F177" s="218" t="s">
        <v>68</v>
      </c>
      <c r="G177" s="199" t="s">
        <v>69</v>
      </c>
      <c r="H177" s="200" t="s">
        <v>70</v>
      </c>
      <c r="I177" s="200"/>
      <c r="J177" s="200" t="s">
        <v>79</v>
      </c>
      <c r="K177" s="200"/>
      <c r="L177" s="200"/>
      <c r="M177" s="200"/>
      <c r="N177" s="176" t="s">
        <v>490</v>
      </c>
      <c r="O177" s="176"/>
      <c r="P177" s="176"/>
      <c r="Q177" s="176"/>
      <c r="R177" s="176"/>
      <c r="S177" s="176"/>
      <c r="T177" s="176"/>
      <c r="U177" s="176"/>
    </row>
    <row r="178" spans="1:22" ht="15.75">
      <c r="A178" s="199"/>
      <c r="B178" s="199"/>
      <c r="C178" s="199"/>
      <c r="D178" s="199"/>
      <c r="E178" s="199"/>
      <c r="F178" s="218"/>
      <c r="G178" s="199"/>
      <c r="H178" s="221" t="s">
        <v>71</v>
      </c>
      <c r="I178" s="221" t="s">
        <v>176</v>
      </c>
      <c r="J178" s="15" t="s">
        <v>75</v>
      </c>
      <c r="K178" s="15" t="s">
        <v>76</v>
      </c>
      <c r="L178" s="15" t="s">
        <v>77</v>
      </c>
      <c r="M178" s="15" t="s">
        <v>78</v>
      </c>
      <c r="N178" s="177" t="s">
        <v>75</v>
      </c>
      <c r="O178" s="177"/>
      <c r="P178" s="177" t="s">
        <v>76</v>
      </c>
      <c r="Q178" s="177"/>
      <c r="R178" s="177" t="s">
        <v>77</v>
      </c>
      <c r="S178" s="177"/>
      <c r="T178" s="177" t="s">
        <v>78</v>
      </c>
      <c r="U178" s="177"/>
    </row>
    <row r="179" spans="1:22" ht="31.5">
      <c r="A179" s="199"/>
      <c r="B179" s="199"/>
      <c r="C179" s="199"/>
      <c r="D179" s="199"/>
      <c r="E179" s="199"/>
      <c r="F179" s="218"/>
      <c r="G179" s="199"/>
      <c r="H179" s="221"/>
      <c r="I179" s="221"/>
      <c r="J179" s="94" t="s">
        <v>64</v>
      </c>
      <c r="K179" s="54" t="s">
        <v>64</v>
      </c>
      <c r="L179" s="54" t="s">
        <v>64</v>
      </c>
      <c r="M179" s="54" t="s">
        <v>64</v>
      </c>
      <c r="N179" s="67" t="s">
        <v>492</v>
      </c>
      <c r="O179" s="67" t="s">
        <v>491</v>
      </c>
      <c r="P179" s="67" t="s">
        <v>492</v>
      </c>
      <c r="Q179" s="67" t="s">
        <v>491</v>
      </c>
      <c r="R179" s="67" t="s">
        <v>492</v>
      </c>
      <c r="S179" s="67" t="s">
        <v>491</v>
      </c>
      <c r="T179" s="67" t="s">
        <v>492</v>
      </c>
      <c r="U179" s="67" t="s">
        <v>491</v>
      </c>
    </row>
    <row r="180" spans="1:22" ht="33.75">
      <c r="A180" s="214" t="s">
        <v>371</v>
      </c>
      <c r="B180" s="214"/>
      <c r="C180" s="214"/>
      <c r="D180" s="214"/>
      <c r="E180" s="214"/>
      <c r="F180" s="214"/>
      <c r="G180" s="214"/>
      <c r="H180" s="214"/>
      <c r="I180" s="214"/>
      <c r="J180" s="214"/>
      <c r="K180" s="214"/>
      <c r="L180" s="214"/>
      <c r="M180" s="214"/>
      <c r="N180" s="214"/>
      <c r="O180" s="214"/>
      <c r="P180" s="214"/>
      <c r="Q180" s="214"/>
      <c r="R180" s="214"/>
      <c r="S180" s="214"/>
      <c r="T180" s="214"/>
      <c r="U180" s="214"/>
      <c r="V180" s="214"/>
    </row>
    <row r="181" spans="1:22" ht="153">
      <c r="A181" s="197"/>
      <c r="B181" s="197"/>
      <c r="C181" s="45" t="s">
        <v>372</v>
      </c>
      <c r="D181" s="28">
        <v>0.25</v>
      </c>
      <c r="E181" s="59" t="s">
        <v>101</v>
      </c>
      <c r="F181" s="32">
        <v>0.9</v>
      </c>
      <c r="G181" s="46" t="s">
        <v>373</v>
      </c>
      <c r="H181" s="22">
        <v>43102</v>
      </c>
      <c r="I181" s="22">
        <v>43464</v>
      </c>
      <c r="J181" s="95"/>
      <c r="K181" s="31">
        <v>0.3</v>
      </c>
      <c r="L181" s="59"/>
      <c r="M181" s="32">
        <v>0.9</v>
      </c>
      <c r="N181" s="129">
        <v>0.2</v>
      </c>
      <c r="O181" s="100" t="s">
        <v>618</v>
      </c>
      <c r="P181" s="72"/>
      <c r="Q181" s="72"/>
      <c r="R181" s="72"/>
      <c r="S181" s="72"/>
      <c r="T181" s="72"/>
      <c r="U181" s="72"/>
    </row>
    <row r="182" spans="1:22" ht="90">
      <c r="A182" s="197"/>
      <c r="B182" s="197"/>
      <c r="C182" s="47" t="s">
        <v>374</v>
      </c>
      <c r="D182" s="28">
        <v>0.25</v>
      </c>
      <c r="E182" s="59" t="s">
        <v>101</v>
      </c>
      <c r="F182" s="32">
        <v>0.8</v>
      </c>
      <c r="G182" s="51" t="s">
        <v>375</v>
      </c>
      <c r="H182" s="22">
        <v>43102</v>
      </c>
      <c r="I182" s="22">
        <v>43464</v>
      </c>
      <c r="J182" s="95"/>
      <c r="K182" s="31">
        <v>0.3</v>
      </c>
      <c r="L182" s="59"/>
      <c r="M182" s="32">
        <v>0.8</v>
      </c>
      <c r="N182" s="129">
        <v>0.5</v>
      </c>
      <c r="O182" s="100" t="s">
        <v>619</v>
      </c>
      <c r="P182" s="72"/>
      <c r="Q182" s="72"/>
      <c r="R182" s="72"/>
      <c r="S182" s="72"/>
      <c r="T182" s="72"/>
      <c r="U182" s="72"/>
    </row>
    <row r="183" spans="1:22">
      <c r="A183" s="76"/>
      <c r="B183" s="76"/>
      <c r="C183" s="76"/>
      <c r="D183" s="77">
        <f>SUM(D181:D182)</f>
        <v>0.5</v>
      </c>
      <c r="E183" s="76"/>
      <c r="F183" s="58"/>
      <c r="G183" s="76"/>
      <c r="H183" s="76"/>
      <c r="I183" s="76"/>
      <c r="J183" s="76"/>
      <c r="K183" s="76"/>
      <c r="L183" s="76"/>
      <c r="M183" s="76"/>
      <c r="N183" s="76"/>
      <c r="O183" s="72"/>
      <c r="P183" s="72"/>
      <c r="Q183" s="72"/>
      <c r="R183" s="72"/>
      <c r="S183" s="72"/>
      <c r="T183" s="72"/>
      <c r="U183" s="72"/>
      <c r="V183" s="72"/>
    </row>
    <row r="184" spans="1:22" ht="33.75">
      <c r="A184" s="214" t="s">
        <v>493</v>
      </c>
      <c r="B184" s="214"/>
      <c r="C184" s="214"/>
      <c r="D184" s="214"/>
      <c r="E184" s="214"/>
      <c r="F184" s="214"/>
      <c r="G184" s="214"/>
      <c r="H184" s="214"/>
      <c r="I184" s="214"/>
      <c r="J184" s="214"/>
      <c r="K184" s="214"/>
      <c r="L184" s="214"/>
      <c r="M184" s="214"/>
      <c r="N184" s="214"/>
      <c r="O184" s="214"/>
      <c r="P184" s="214"/>
      <c r="Q184" s="214"/>
      <c r="R184" s="214"/>
      <c r="S184" s="214"/>
      <c r="T184" s="214"/>
      <c r="U184" s="214"/>
      <c r="V184" s="214"/>
    </row>
    <row r="185" spans="1:22" ht="18.75">
      <c r="A185" s="199" t="s">
        <v>99</v>
      </c>
      <c r="B185" s="199" t="s">
        <v>74</v>
      </c>
      <c r="C185" s="199" t="s">
        <v>65</v>
      </c>
      <c r="D185" s="199" t="s">
        <v>66</v>
      </c>
      <c r="E185" s="199" t="s">
        <v>67</v>
      </c>
      <c r="F185" s="218" t="s">
        <v>68</v>
      </c>
      <c r="G185" s="199" t="s">
        <v>69</v>
      </c>
      <c r="H185" s="200" t="s">
        <v>70</v>
      </c>
      <c r="I185" s="200"/>
      <c r="J185" s="200" t="s">
        <v>79</v>
      </c>
      <c r="K185" s="200"/>
      <c r="L185" s="200"/>
      <c r="M185" s="200"/>
      <c r="N185" s="176" t="s">
        <v>490</v>
      </c>
      <c r="O185" s="176"/>
      <c r="P185" s="176"/>
      <c r="Q185" s="176"/>
      <c r="R185" s="176"/>
      <c r="S185" s="176"/>
      <c r="T185" s="176"/>
      <c r="U185" s="176"/>
    </row>
    <row r="186" spans="1:22" ht="15.75">
      <c r="A186" s="199"/>
      <c r="B186" s="199"/>
      <c r="C186" s="199"/>
      <c r="D186" s="199"/>
      <c r="E186" s="199"/>
      <c r="F186" s="218"/>
      <c r="G186" s="199"/>
      <c r="H186" s="221" t="s">
        <v>71</v>
      </c>
      <c r="I186" s="221" t="s">
        <v>176</v>
      </c>
      <c r="J186" s="15" t="s">
        <v>75</v>
      </c>
      <c r="K186" s="15" t="s">
        <v>76</v>
      </c>
      <c r="L186" s="15" t="s">
        <v>77</v>
      </c>
      <c r="M186" s="15" t="s">
        <v>78</v>
      </c>
      <c r="N186" s="177" t="s">
        <v>75</v>
      </c>
      <c r="O186" s="177"/>
      <c r="P186" s="177" t="s">
        <v>76</v>
      </c>
      <c r="Q186" s="177"/>
      <c r="R186" s="177" t="s">
        <v>77</v>
      </c>
      <c r="S186" s="177"/>
      <c r="T186" s="177" t="s">
        <v>78</v>
      </c>
      <c r="U186" s="177"/>
    </row>
    <row r="187" spans="1:22" ht="31.5">
      <c r="A187" s="199"/>
      <c r="B187" s="199"/>
      <c r="C187" s="199"/>
      <c r="D187" s="199"/>
      <c r="E187" s="199"/>
      <c r="F187" s="218"/>
      <c r="G187" s="199"/>
      <c r="H187" s="221"/>
      <c r="I187" s="221"/>
      <c r="J187" s="94" t="s">
        <v>64</v>
      </c>
      <c r="K187" s="54" t="s">
        <v>64</v>
      </c>
      <c r="L187" s="54" t="s">
        <v>64</v>
      </c>
      <c r="M187" s="54" t="s">
        <v>64</v>
      </c>
      <c r="N187" s="67" t="s">
        <v>492</v>
      </c>
      <c r="O187" s="67" t="s">
        <v>491</v>
      </c>
      <c r="P187" s="67" t="s">
        <v>492</v>
      </c>
      <c r="Q187" s="67" t="s">
        <v>491</v>
      </c>
      <c r="R187" s="67" t="s">
        <v>492</v>
      </c>
      <c r="S187" s="67" t="s">
        <v>491</v>
      </c>
      <c r="T187" s="67" t="s">
        <v>492</v>
      </c>
      <c r="U187" s="67" t="s">
        <v>491</v>
      </c>
    </row>
    <row r="188" spans="1:22" ht="33.75">
      <c r="A188" s="214" t="s">
        <v>376</v>
      </c>
      <c r="B188" s="214"/>
      <c r="C188" s="214"/>
      <c r="D188" s="214"/>
      <c r="E188" s="214"/>
      <c r="F188" s="214"/>
      <c r="G188" s="214"/>
      <c r="H188" s="214"/>
      <c r="I188" s="214"/>
      <c r="J188" s="214"/>
      <c r="K188" s="214"/>
      <c r="L188" s="214"/>
      <c r="M188" s="214"/>
      <c r="N188" s="214"/>
      <c r="O188" s="214"/>
      <c r="P188" s="214"/>
      <c r="Q188" s="214"/>
      <c r="R188" s="214"/>
      <c r="S188" s="214"/>
      <c r="T188" s="214"/>
      <c r="U188" s="214"/>
      <c r="V188" s="214"/>
    </row>
    <row r="189" spans="1:22" ht="280.5">
      <c r="A189" s="198" t="s">
        <v>178</v>
      </c>
      <c r="B189" s="182" t="s">
        <v>179</v>
      </c>
      <c r="C189" s="33" t="s">
        <v>377</v>
      </c>
      <c r="D189" s="34">
        <v>0.09</v>
      </c>
      <c r="E189" s="59" t="s">
        <v>107</v>
      </c>
      <c r="F189" s="59">
        <v>4</v>
      </c>
      <c r="G189" s="59" t="s">
        <v>378</v>
      </c>
      <c r="H189" s="29">
        <v>43101</v>
      </c>
      <c r="I189" s="29">
        <v>43465</v>
      </c>
      <c r="J189" s="34">
        <v>0.25</v>
      </c>
      <c r="K189" s="30">
        <v>2</v>
      </c>
      <c r="L189" s="30">
        <v>3</v>
      </c>
      <c r="M189" s="30">
        <v>4</v>
      </c>
      <c r="N189" s="42">
        <v>0.5</v>
      </c>
      <c r="O189" s="122" t="s">
        <v>620</v>
      </c>
      <c r="P189" s="72"/>
      <c r="Q189" s="72"/>
      <c r="R189" s="72"/>
      <c r="S189" s="72"/>
      <c r="T189" s="72"/>
      <c r="U189" s="72"/>
    </row>
    <row r="190" spans="1:22" ht="76.5">
      <c r="A190" s="198"/>
      <c r="B190" s="182"/>
      <c r="C190" s="59" t="s">
        <v>379</v>
      </c>
      <c r="D190" s="34">
        <v>0.04</v>
      </c>
      <c r="E190" s="59" t="s">
        <v>107</v>
      </c>
      <c r="F190" s="59">
        <v>1</v>
      </c>
      <c r="G190" s="59" t="s">
        <v>380</v>
      </c>
      <c r="H190" s="29">
        <v>43101</v>
      </c>
      <c r="I190" s="29">
        <v>43465</v>
      </c>
      <c r="J190" s="34">
        <v>0.25</v>
      </c>
      <c r="K190" s="35">
        <v>0.5</v>
      </c>
      <c r="L190" s="35">
        <v>0.75</v>
      </c>
      <c r="M190" s="35">
        <v>1</v>
      </c>
      <c r="N190" s="42">
        <v>0.25</v>
      </c>
      <c r="O190" s="122" t="s">
        <v>621</v>
      </c>
      <c r="P190" s="72"/>
      <c r="Q190" s="72"/>
      <c r="R190" s="72"/>
      <c r="S190" s="72"/>
      <c r="T190" s="72"/>
      <c r="U190" s="72"/>
    </row>
    <row r="191" spans="1:22" ht="153">
      <c r="A191" s="198"/>
      <c r="B191" s="182"/>
      <c r="C191" s="59" t="s">
        <v>381</v>
      </c>
      <c r="D191" s="34">
        <v>0.09</v>
      </c>
      <c r="E191" s="59" t="s">
        <v>107</v>
      </c>
      <c r="F191" s="59">
        <v>2</v>
      </c>
      <c r="G191" s="59" t="s">
        <v>382</v>
      </c>
      <c r="H191" s="29">
        <v>43101</v>
      </c>
      <c r="I191" s="29">
        <v>43373</v>
      </c>
      <c r="J191" s="34">
        <v>0.5</v>
      </c>
      <c r="K191" s="30"/>
      <c r="L191" s="30">
        <v>2</v>
      </c>
      <c r="M191" s="30"/>
      <c r="N191" s="42">
        <v>0</v>
      </c>
      <c r="O191" s="130" t="s">
        <v>622</v>
      </c>
      <c r="P191" s="72"/>
      <c r="Q191" s="72"/>
      <c r="R191" s="72"/>
      <c r="S191" s="72"/>
      <c r="T191" s="72"/>
      <c r="U191" s="72"/>
    </row>
    <row r="192" spans="1:22" ht="382.5">
      <c r="A192" s="198"/>
      <c r="B192" s="182"/>
      <c r="C192" s="59" t="s">
        <v>383</v>
      </c>
      <c r="D192" s="34">
        <v>0.09</v>
      </c>
      <c r="E192" s="59" t="s">
        <v>107</v>
      </c>
      <c r="F192" s="59">
        <v>0.4</v>
      </c>
      <c r="G192" s="59" t="s">
        <v>384</v>
      </c>
      <c r="H192" s="29">
        <v>43101</v>
      </c>
      <c r="I192" s="29">
        <v>43465</v>
      </c>
      <c r="J192" s="34">
        <v>0.25</v>
      </c>
      <c r="K192" s="36">
        <v>0.2</v>
      </c>
      <c r="L192" s="36">
        <v>0.3</v>
      </c>
      <c r="M192" s="36">
        <v>0.4</v>
      </c>
      <c r="N192" s="42">
        <v>0.25</v>
      </c>
      <c r="O192" s="122" t="s">
        <v>623</v>
      </c>
      <c r="P192" s="72"/>
      <c r="Q192" s="72"/>
      <c r="R192" s="72"/>
      <c r="S192" s="72"/>
      <c r="T192" s="72"/>
      <c r="U192" s="72"/>
    </row>
    <row r="193" spans="1:22" ht="191.25">
      <c r="A193" s="198"/>
      <c r="B193" s="182"/>
      <c r="C193" s="59" t="s">
        <v>385</v>
      </c>
      <c r="D193" s="34">
        <v>0.04</v>
      </c>
      <c r="E193" s="59" t="s">
        <v>107</v>
      </c>
      <c r="F193" s="59">
        <v>4</v>
      </c>
      <c r="G193" s="59" t="s">
        <v>386</v>
      </c>
      <c r="H193" s="29">
        <v>43101</v>
      </c>
      <c r="I193" s="29">
        <v>43465</v>
      </c>
      <c r="J193" s="34">
        <v>0.25</v>
      </c>
      <c r="K193" s="30">
        <v>2</v>
      </c>
      <c r="L193" s="30">
        <v>3</v>
      </c>
      <c r="M193" s="30">
        <v>4</v>
      </c>
      <c r="N193" s="42">
        <v>0.25</v>
      </c>
      <c r="O193" s="130" t="s">
        <v>624</v>
      </c>
      <c r="P193" s="72"/>
      <c r="Q193" s="72"/>
      <c r="R193" s="72"/>
      <c r="S193" s="72"/>
      <c r="T193" s="72"/>
      <c r="U193" s="72"/>
    </row>
    <row r="194" spans="1:22" ht="293.25">
      <c r="A194" s="198"/>
      <c r="B194" s="182"/>
      <c r="C194" s="59" t="s">
        <v>387</v>
      </c>
      <c r="D194" s="34">
        <v>0.06</v>
      </c>
      <c r="E194" s="59" t="s">
        <v>107</v>
      </c>
      <c r="F194" s="59">
        <v>6</v>
      </c>
      <c r="G194" s="59" t="s">
        <v>388</v>
      </c>
      <c r="H194" s="29">
        <v>43101</v>
      </c>
      <c r="I194" s="29">
        <v>43465</v>
      </c>
      <c r="J194" s="34">
        <v>0.25</v>
      </c>
      <c r="K194" s="30">
        <v>3</v>
      </c>
      <c r="L194" s="30">
        <v>4</v>
      </c>
      <c r="M194" s="30">
        <v>6</v>
      </c>
      <c r="N194" s="42">
        <v>0.5</v>
      </c>
      <c r="O194" s="130" t="s">
        <v>625</v>
      </c>
      <c r="P194" s="72"/>
      <c r="Q194" s="72"/>
      <c r="R194" s="72"/>
      <c r="S194" s="72"/>
      <c r="T194" s="72"/>
      <c r="U194" s="72"/>
    </row>
    <row r="195" spans="1:22" ht="409.5">
      <c r="A195" s="198"/>
      <c r="B195" s="182"/>
      <c r="C195" s="59" t="s">
        <v>389</v>
      </c>
      <c r="D195" s="34">
        <v>0.09</v>
      </c>
      <c r="E195" s="59" t="s">
        <v>107</v>
      </c>
      <c r="F195" s="59">
        <v>4</v>
      </c>
      <c r="G195" s="59" t="s">
        <v>390</v>
      </c>
      <c r="H195" s="29">
        <v>43101</v>
      </c>
      <c r="I195" s="29">
        <v>43465</v>
      </c>
      <c r="J195" s="34">
        <v>0.25</v>
      </c>
      <c r="K195" s="30">
        <v>2</v>
      </c>
      <c r="L195" s="30">
        <v>3</v>
      </c>
      <c r="M195" s="30">
        <v>4</v>
      </c>
      <c r="N195" s="42">
        <v>0.25</v>
      </c>
      <c r="O195" s="130" t="s">
        <v>626</v>
      </c>
      <c r="P195" s="72"/>
      <c r="Q195" s="72"/>
      <c r="R195" s="72"/>
      <c r="S195" s="72"/>
      <c r="T195" s="72"/>
      <c r="U195" s="72"/>
    </row>
    <row r="196" spans="1:22">
      <c r="A196" s="76"/>
      <c r="B196" s="76"/>
      <c r="C196" s="76"/>
      <c r="D196" s="77">
        <f>SUM(D189:D195)</f>
        <v>0.5</v>
      </c>
      <c r="E196" s="76"/>
      <c r="F196" s="58"/>
      <c r="G196" s="76"/>
      <c r="H196" s="76"/>
      <c r="I196" s="76"/>
      <c r="J196" s="76"/>
      <c r="K196" s="76"/>
      <c r="L196" s="76"/>
      <c r="M196" s="76"/>
      <c r="N196" s="76"/>
      <c r="O196" s="72"/>
      <c r="P196" s="72"/>
      <c r="Q196" s="72"/>
      <c r="R196" s="72"/>
      <c r="S196" s="72"/>
      <c r="T196" s="72"/>
      <c r="U196" s="72"/>
      <c r="V196" s="72"/>
    </row>
    <row r="197" spans="1:22" ht="33.75">
      <c r="A197" s="214" t="s">
        <v>493</v>
      </c>
      <c r="B197" s="214"/>
      <c r="C197" s="214"/>
      <c r="D197" s="214"/>
      <c r="E197" s="214"/>
      <c r="F197" s="214"/>
      <c r="G197" s="214"/>
      <c r="H197" s="214"/>
      <c r="I197" s="214"/>
      <c r="J197" s="214"/>
      <c r="K197" s="214"/>
      <c r="L197" s="214"/>
      <c r="M197" s="214"/>
      <c r="N197" s="214"/>
      <c r="O197" s="214"/>
      <c r="P197" s="214"/>
      <c r="Q197" s="214"/>
      <c r="R197" s="214"/>
      <c r="S197" s="214"/>
      <c r="T197" s="214"/>
      <c r="U197" s="214"/>
      <c r="V197" s="214"/>
    </row>
    <row r="198" spans="1:22" ht="18.75">
      <c r="A198" s="199" t="s">
        <v>99</v>
      </c>
      <c r="B198" s="199" t="s">
        <v>74</v>
      </c>
      <c r="C198" s="199" t="s">
        <v>65</v>
      </c>
      <c r="D198" s="199" t="s">
        <v>66</v>
      </c>
      <c r="E198" s="199" t="s">
        <v>67</v>
      </c>
      <c r="F198" s="218" t="s">
        <v>68</v>
      </c>
      <c r="G198" s="199" t="s">
        <v>69</v>
      </c>
      <c r="H198" s="200" t="s">
        <v>70</v>
      </c>
      <c r="I198" s="200"/>
      <c r="J198" s="200" t="s">
        <v>79</v>
      </c>
      <c r="K198" s="200"/>
      <c r="L198" s="200"/>
      <c r="M198" s="200"/>
      <c r="N198" s="176" t="s">
        <v>490</v>
      </c>
      <c r="O198" s="176"/>
      <c r="P198" s="176"/>
      <c r="Q198" s="176"/>
      <c r="R198" s="176"/>
      <c r="S198" s="176"/>
      <c r="T198" s="176"/>
      <c r="U198" s="176"/>
    </row>
    <row r="199" spans="1:22" ht="15.75">
      <c r="A199" s="199"/>
      <c r="B199" s="199"/>
      <c r="C199" s="199"/>
      <c r="D199" s="199"/>
      <c r="E199" s="199"/>
      <c r="F199" s="218"/>
      <c r="G199" s="199"/>
      <c r="H199" s="221" t="s">
        <v>71</v>
      </c>
      <c r="I199" s="221" t="s">
        <v>176</v>
      </c>
      <c r="J199" s="15" t="s">
        <v>75</v>
      </c>
      <c r="K199" s="15" t="s">
        <v>76</v>
      </c>
      <c r="L199" s="15" t="s">
        <v>77</v>
      </c>
      <c r="M199" s="15" t="s">
        <v>78</v>
      </c>
      <c r="N199" s="177" t="s">
        <v>75</v>
      </c>
      <c r="O199" s="177"/>
      <c r="P199" s="177" t="s">
        <v>76</v>
      </c>
      <c r="Q199" s="177"/>
      <c r="R199" s="177" t="s">
        <v>77</v>
      </c>
      <c r="S199" s="177"/>
      <c r="T199" s="177" t="s">
        <v>78</v>
      </c>
      <c r="U199" s="177"/>
    </row>
    <row r="200" spans="1:22" ht="31.5">
      <c r="A200" s="199"/>
      <c r="B200" s="199"/>
      <c r="C200" s="199"/>
      <c r="D200" s="199"/>
      <c r="E200" s="199"/>
      <c r="F200" s="218"/>
      <c r="G200" s="199"/>
      <c r="H200" s="221"/>
      <c r="I200" s="221"/>
      <c r="J200" s="94" t="s">
        <v>64</v>
      </c>
      <c r="K200" s="54" t="s">
        <v>64</v>
      </c>
      <c r="L200" s="54" t="s">
        <v>64</v>
      </c>
      <c r="M200" s="54" t="s">
        <v>64</v>
      </c>
      <c r="N200" s="67" t="s">
        <v>492</v>
      </c>
      <c r="O200" s="67" t="s">
        <v>491</v>
      </c>
      <c r="P200" s="67" t="s">
        <v>492</v>
      </c>
      <c r="Q200" s="67" t="s">
        <v>491</v>
      </c>
      <c r="R200" s="67" t="s">
        <v>492</v>
      </c>
      <c r="S200" s="67" t="s">
        <v>491</v>
      </c>
      <c r="T200" s="67" t="s">
        <v>492</v>
      </c>
      <c r="U200" s="67" t="s">
        <v>491</v>
      </c>
    </row>
    <row r="201" spans="1:22" ht="33.75">
      <c r="A201" s="214" t="s">
        <v>391</v>
      </c>
      <c r="B201" s="214"/>
      <c r="C201" s="214"/>
      <c r="D201" s="214"/>
      <c r="E201" s="214"/>
      <c r="F201" s="214"/>
      <c r="G201" s="214"/>
      <c r="H201" s="214"/>
      <c r="I201" s="214"/>
      <c r="J201" s="214"/>
      <c r="K201" s="214"/>
      <c r="L201" s="214"/>
      <c r="M201" s="214"/>
      <c r="N201" s="214"/>
      <c r="O201" s="214"/>
      <c r="P201" s="214"/>
      <c r="Q201" s="214"/>
      <c r="R201" s="214"/>
      <c r="S201" s="214"/>
      <c r="T201" s="214"/>
      <c r="U201" s="214"/>
      <c r="V201" s="214"/>
    </row>
    <row r="202" spans="1:22" ht="299.25">
      <c r="A202" s="194" t="s">
        <v>178</v>
      </c>
      <c r="B202" s="194" t="s">
        <v>179</v>
      </c>
      <c r="C202" s="101" t="s">
        <v>392</v>
      </c>
      <c r="D202" s="37">
        <v>1.125E-2</v>
      </c>
      <c r="E202" s="24" t="s">
        <v>107</v>
      </c>
      <c r="F202" s="16">
        <v>150</v>
      </c>
      <c r="G202" s="59" t="s">
        <v>393</v>
      </c>
      <c r="H202" s="29">
        <v>43101</v>
      </c>
      <c r="I202" s="29">
        <v>43404</v>
      </c>
      <c r="J202" s="24">
        <v>0.3</v>
      </c>
      <c r="K202" s="24">
        <v>0.6</v>
      </c>
      <c r="L202" s="24">
        <v>0.9</v>
      </c>
      <c r="M202" s="24">
        <v>1</v>
      </c>
      <c r="N202" s="24">
        <v>0.81</v>
      </c>
      <c r="O202" s="95" t="s">
        <v>627</v>
      </c>
      <c r="P202" s="72"/>
      <c r="Q202" s="72"/>
      <c r="R202" s="72"/>
      <c r="S202" s="72"/>
      <c r="T202" s="72"/>
      <c r="U202" s="72"/>
    </row>
    <row r="203" spans="1:22" ht="60">
      <c r="A203" s="195"/>
      <c r="B203" s="195"/>
      <c r="C203" s="101" t="s">
        <v>394</v>
      </c>
      <c r="D203" s="37">
        <v>6.2500000000000003E-3</v>
      </c>
      <c r="E203" s="24" t="s">
        <v>107</v>
      </c>
      <c r="F203" s="16">
        <v>1</v>
      </c>
      <c r="G203" s="182" t="s">
        <v>395</v>
      </c>
      <c r="H203" s="196">
        <v>43101</v>
      </c>
      <c r="I203" s="196">
        <v>43220</v>
      </c>
      <c r="J203" s="24">
        <v>0.75</v>
      </c>
      <c r="K203" s="24">
        <v>1</v>
      </c>
      <c r="L203" s="24"/>
      <c r="M203" s="24"/>
      <c r="N203" s="24">
        <v>0.4</v>
      </c>
      <c r="O203" s="182" t="s">
        <v>628</v>
      </c>
      <c r="P203" s="72"/>
      <c r="Q203" s="72"/>
      <c r="R203" s="72"/>
      <c r="S203" s="72"/>
      <c r="T203" s="72"/>
      <c r="U203" s="72"/>
    </row>
    <row r="204" spans="1:22" ht="60">
      <c r="A204" s="195"/>
      <c r="B204" s="195"/>
      <c r="C204" s="101" t="s">
        <v>396</v>
      </c>
      <c r="D204" s="37">
        <v>6.2500000000000003E-3</v>
      </c>
      <c r="E204" s="24" t="s">
        <v>107</v>
      </c>
      <c r="F204" s="16">
        <v>3</v>
      </c>
      <c r="G204" s="182"/>
      <c r="H204" s="196"/>
      <c r="I204" s="196"/>
      <c r="J204" s="24">
        <v>0.75</v>
      </c>
      <c r="K204" s="24">
        <v>1</v>
      </c>
      <c r="L204" s="24"/>
      <c r="M204" s="24"/>
      <c r="N204" s="24">
        <v>0.4</v>
      </c>
      <c r="O204" s="182" t="s">
        <v>629</v>
      </c>
      <c r="P204" s="72"/>
      <c r="Q204" s="72"/>
      <c r="R204" s="72"/>
      <c r="S204" s="72"/>
      <c r="T204" s="72"/>
      <c r="U204" s="72"/>
    </row>
    <row r="205" spans="1:22" ht="299.25">
      <c r="A205" s="195"/>
      <c r="B205" s="195"/>
      <c r="C205" s="101" t="s">
        <v>397</v>
      </c>
      <c r="D205" s="37">
        <v>1.125E-2</v>
      </c>
      <c r="E205" s="24" t="s">
        <v>107</v>
      </c>
      <c r="F205" s="16">
        <v>3</v>
      </c>
      <c r="G205" s="59" t="s">
        <v>398</v>
      </c>
      <c r="H205" s="29">
        <v>43101</v>
      </c>
      <c r="I205" s="29">
        <v>43251</v>
      </c>
      <c r="J205" s="24">
        <v>0.6</v>
      </c>
      <c r="K205" s="24">
        <v>1</v>
      </c>
      <c r="L205" s="24"/>
      <c r="M205" s="24"/>
      <c r="N205" s="24">
        <v>0.2</v>
      </c>
      <c r="O205" s="95" t="s">
        <v>630</v>
      </c>
      <c r="P205" s="72"/>
      <c r="Q205" s="72"/>
      <c r="R205" s="72"/>
      <c r="S205" s="72"/>
      <c r="T205" s="72"/>
      <c r="U205" s="72"/>
    </row>
    <row r="206" spans="1:22" ht="409.5">
      <c r="A206" s="195"/>
      <c r="B206" s="195"/>
      <c r="C206" s="101" t="s">
        <v>399</v>
      </c>
      <c r="D206" s="37">
        <v>1.125E-2</v>
      </c>
      <c r="E206" s="24" t="s">
        <v>107</v>
      </c>
      <c r="F206" s="16">
        <v>1</v>
      </c>
      <c r="G206" s="59" t="s">
        <v>400</v>
      </c>
      <c r="H206" s="29">
        <v>43101</v>
      </c>
      <c r="I206" s="29">
        <v>43434</v>
      </c>
      <c r="J206" s="24">
        <v>0.27</v>
      </c>
      <c r="K206" s="24">
        <v>0.54</v>
      </c>
      <c r="L206" s="24">
        <v>0.81</v>
      </c>
      <c r="M206" s="24">
        <v>1</v>
      </c>
      <c r="N206" s="24">
        <v>0</v>
      </c>
      <c r="O206" s="95" t="s">
        <v>631</v>
      </c>
      <c r="P206" s="72"/>
      <c r="Q206" s="72"/>
      <c r="R206" s="72"/>
      <c r="S206" s="72"/>
      <c r="T206" s="72"/>
      <c r="U206" s="72"/>
    </row>
    <row r="207" spans="1:22" ht="283.5">
      <c r="A207" s="195"/>
      <c r="B207" s="195"/>
      <c r="C207" s="43" t="s">
        <v>401</v>
      </c>
      <c r="D207" s="37">
        <v>1.125E-2</v>
      </c>
      <c r="E207" s="24" t="s">
        <v>101</v>
      </c>
      <c r="F207" s="24">
        <v>0.9</v>
      </c>
      <c r="G207" s="59" t="s">
        <v>402</v>
      </c>
      <c r="H207" s="29">
        <v>43101</v>
      </c>
      <c r="I207" s="29">
        <v>43434</v>
      </c>
      <c r="J207" s="24">
        <v>0.27</v>
      </c>
      <c r="K207" s="24">
        <v>0.54</v>
      </c>
      <c r="L207" s="24">
        <v>0.81</v>
      </c>
      <c r="M207" s="24">
        <v>1</v>
      </c>
      <c r="N207" s="24">
        <v>0.15</v>
      </c>
      <c r="O207" s="95" t="s">
        <v>632</v>
      </c>
      <c r="P207" s="72"/>
      <c r="Q207" s="72"/>
      <c r="R207" s="72"/>
      <c r="S207" s="72"/>
      <c r="T207" s="72"/>
      <c r="U207" s="72"/>
    </row>
    <row r="208" spans="1:22" ht="204.75">
      <c r="A208" s="195"/>
      <c r="B208" s="195"/>
      <c r="C208" s="43" t="s">
        <v>403</v>
      </c>
      <c r="D208" s="37">
        <v>1.125E-2</v>
      </c>
      <c r="E208" s="24" t="s">
        <v>107</v>
      </c>
      <c r="F208" s="16">
        <v>2</v>
      </c>
      <c r="G208" s="59" t="s">
        <v>404</v>
      </c>
      <c r="H208" s="29">
        <v>43101</v>
      </c>
      <c r="I208" s="29">
        <v>43434</v>
      </c>
      <c r="J208" s="24">
        <v>0.27</v>
      </c>
      <c r="K208" s="24">
        <v>0.54</v>
      </c>
      <c r="L208" s="24">
        <v>0.81</v>
      </c>
      <c r="M208" s="24">
        <v>1</v>
      </c>
      <c r="N208" s="24">
        <v>0.15</v>
      </c>
      <c r="O208" s="95" t="s">
        <v>633</v>
      </c>
      <c r="P208" s="72"/>
      <c r="Q208" s="72"/>
      <c r="R208" s="72"/>
      <c r="S208" s="72"/>
      <c r="T208" s="72"/>
      <c r="U208" s="72"/>
    </row>
    <row r="209" spans="1:21" ht="220.5">
      <c r="A209" s="195"/>
      <c r="B209" s="195"/>
      <c r="C209" s="43" t="s">
        <v>405</v>
      </c>
      <c r="D209" s="37">
        <v>1.125E-2</v>
      </c>
      <c r="E209" s="24" t="s">
        <v>107</v>
      </c>
      <c r="F209" s="16">
        <v>1</v>
      </c>
      <c r="G209" s="59" t="s">
        <v>406</v>
      </c>
      <c r="H209" s="29">
        <v>43101</v>
      </c>
      <c r="I209" s="29">
        <v>43434</v>
      </c>
      <c r="J209" s="24">
        <v>0.27</v>
      </c>
      <c r="K209" s="24">
        <v>0.54</v>
      </c>
      <c r="L209" s="24">
        <v>0.81</v>
      </c>
      <c r="M209" s="24">
        <v>1</v>
      </c>
      <c r="N209" s="24">
        <v>0.15</v>
      </c>
      <c r="O209" s="95" t="s">
        <v>634</v>
      </c>
      <c r="P209" s="72"/>
      <c r="Q209" s="72"/>
      <c r="R209" s="72"/>
      <c r="S209" s="72"/>
      <c r="T209" s="72"/>
      <c r="U209" s="72"/>
    </row>
    <row r="210" spans="1:21" ht="409.5">
      <c r="A210" s="195"/>
      <c r="B210" s="195"/>
      <c r="C210" s="101" t="s">
        <v>407</v>
      </c>
      <c r="D210" s="37">
        <v>1.125E-2</v>
      </c>
      <c r="E210" s="24" t="s">
        <v>107</v>
      </c>
      <c r="F210" s="16">
        <v>1</v>
      </c>
      <c r="G210" s="59" t="s">
        <v>408</v>
      </c>
      <c r="H210" s="29">
        <v>43101</v>
      </c>
      <c r="I210" s="29">
        <v>43404</v>
      </c>
      <c r="J210" s="24">
        <v>0.3</v>
      </c>
      <c r="K210" s="24">
        <v>0.6</v>
      </c>
      <c r="L210" s="24">
        <v>0.9</v>
      </c>
      <c r="M210" s="24">
        <v>1</v>
      </c>
      <c r="N210" s="24">
        <v>0.15</v>
      </c>
      <c r="O210" s="95" t="s">
        <v>635</v>
      </c>
      <c r="P210" s="72"/>
      <c r="Q210" s="72"/>
      <c r="R210" s="72"/>
      <c r="S210" s="72"/>
      <c r="T210" s="72"/>
      <c r="U210" s="72"/>
    </row>
    <row r="211" spans="1:21" ht="75">
      <c r="A211" s="195"/>
      <c r="B211" s="195"/>
      <c r="C211" s="101" t="s">
        <v>409</v>
      </c>
      <c r="D211" s="37">
        <v>1.125E-2</v>
      </c>
      <c r="E211" s="24" t="s">
        <v>107</v>
      </c>
      <c r="F211" s="16">
        <v>1</v>
      </c>
      <c r="G211" s="59" t="s">
        <v>410</v>
      </c>
      <c r="H211" s="29">
        <v>43101</v>
      </c>
      <c r="I211" s="29">
        <v>43373</v>
      </c>
      <c r="J211" s="24">
        <v>0.33</v>
      </c>
      <c r="K211" s="24">
        <v>0.66</v>
      </c>
      <c r="L211" s="24">
        <v>1</v>
      </c>
      <c r="M211" s="24"/>
      <c r="N211" s="24">
        <v>0</v>
      </c>
      <c r="O211" s="95" t="s">
        <v>636</v>
      </c>
      <c r="P211" s="72"/>
      <c r="Q211" s="72"/>
      <c r="R211" s="72"/>
      <c r="S211" s="72"/>
      <c r="T211" s="72"/>
      <c r="U211" s="72"/>
    </row>
    <row r="212" spans="1:21" ht="409.5">
      <c r="A212" s="195"/>
      <c r="B212" s="195"/>
      <c r="C212" s="101" t="s">
        <v>411</v>
      </c>
      <c r="D212" s="37">
        <v>1.125E-2</v>
      </c>
      <c r="E212" s="24" t="s">
        <v>101</v>
      </c>
      <c r="F212" s="24">
        <v>0.9</v>
      </c>
      <c r="G212" s="59" t="s">
        <v>412</v>
      </c>
      <c r="H212" s="29">
        <v>43101</v>
      </c>
      <c r="I212" s="29">
        <v>43434</v>
      </c>
      <c r="J212" s="24">
        <v>0.27</v>
      </c>
      <c r="K212" s="24">
        <v>0.54</v>
      </c>
      <c r="L212" s="24">
        <v>0.81</v>
      </c>
      <c r="M212" s="24">
        <v>1</v>
      </c>
      <c r="N212" s="24">
        <v>0.15</v>
      </c>
      <c r="O212" s="95" t="s">
        <v>637</v>
      </c>
      <c r="P212" s="72"/>
      <c r="Q212" s="72"/>
      <c r="R212" s="72"/>
      <c r="S212" s="72"/>
      <c r="T212" s="72"/>
      <c r="U212" s="72"/>
    </row>
    <row r="213" spans="1:21" ht="409.5">
      <c r="A213" s="195"/>
      <c r="B213" s="195"/>
      <c r="C213" s="101" t="s">
        <v>413</v>
      </c>
      <c r="D213" s="37">
        <v>1.125E-2</v>
      </c>
      <c r="E213" s="24" t="s">
        <v>101</v>
      </c>
      <c r="F213" s="24">
        <v>1</v>
      </c>
      <c r="G213" s="59" t="s">
        <v>414</v>
      </c>
      <c r="H213" s="29">
        <v>43101</v>
      </c>
      <c r="I213" s="29">
        <v>43465</v>
      </c>
      <c r="J213" s="24">
        <v>0.24</v>
      </c>
      <c r="K213" s="24">
        <v>0.48</v>
      </c>
      <c r="L213" s="24">
        <v>0.72</v>
      </c>
      <c r="M213" s="24">
        <v>1</v>
      </c>
      <c r="N213" s="24">
        <v>0.24</v>
      </c>
      <c r="O213" s="95" t="s">
        <v>638</v>
      </c>
      <c r="P213" s="72"/>
      <c r="Q213" s="72"/>
      <c r="R213" s="72"/>
      <c r="S213" s="72"/>
      <c r="T213" s="72"/>
      <c r="U213" s="72"/>
    </row>
    <row r="214" spans="1:21" ht="252">
      <c r="A214" s="195"/>
      <c r="B214" s="195"/>
      <c r="C214" s="101" t="s">
        <v>415</v>
      </c>
      <c r="D214" s="37">
        <v>3.125E-2</v>
      </c>
      <c r="E214" s="24" t="s">
        <v>101</v>
      </c>
      <c r="F214" s="24">
        <v>1</v>
      </c>
      <c r="G214" s="59" t="s">
        <v>416</v>
      </c>
      <c r="H214" s="29">
        <v>43101</v>
      </c>
      <c r="I214" s="29">
        <v>43465</v>
      </c>
      <c r="J214" s="24">
        <v>0.24</v>
      </c>
      <c r="K214" s="24">
        <v>0.48</v>
      </c>
      <c r="L214" s="24">
        <v>0.72</v>
      </c>
      <c r="M214" s="24">
        <v>1</v>
      </c>
      <c r="N214" s="24">
        <v>0.15</v>
      </c>
      <c r="O214" s="95" t="s">
        <v>639</v>
      </c>
      <c r="P214" s="72"/>
      <c r="Q214" s="72"/>
      <c r="R214" s="72"/>
      <c r="S214" s="72"/>
      <c r="T214" s="72"/>
      <c r="U214" s="72"/>
    </row>
    <row r="215" spans="1:21" ht="78.75">
      <c r="A215" s="195"/>
      <c r="B215" s="195"/>
      <c r="C215" s="101" t="s">
        <v>417</v>
      </c>
      <c r="D215" s="37">
        <v>3.125E-2</v>
      </c>
      <c r="E215" s="24" t="s">
        <v>101</v>
      </c>
      <c r="F215" s="24">
        <v>1</v>
      </c>
      <c r="G215" s="59" t="s">
        <v>418</v>
      </c>
      <c r="H215" s="29">
        <v>43101</v>
      </c>
      <c r="I215" s="29">
        <v>43465</v>
      </c>
      <c r="J215" s="24">
        <v>0.24</v>
      </c>
      <c r="K215" s="24">
        <v>0.48</v>
      </c>
      <c r="L215" s="24">
        <v>0.72</v>
      </c>
      <c r="M215" s="24">
        <v>1</v>
      </c>
      <c r="N215" s="24">
        <v>0.02</v>
      </c>
      <c r="O215" s="95" t="s">
        <v>640</v>
      </c>
      <c r="P215" s="72"/>
      <c r="Q215" s="72"/>
      <c r="R215" s="72"/>
      <c r="S215" s="72"/>
      <c r="T215" s="72"/>
      <c r="U215" s="72"/>
    </row>
    <row r="216" spans="1:21" ht="409.5">
      <c r="A216" s="195"/>
      <c r="B216" s="195"/>
      <c r="C216" s="101" t="s">
        <v>419</v>
      </c>
      <c r="D216" s="37">
        <v>3.125E-2</v>
      </c>
      <c r="E216" s="24" t="s">
        <v>101</v>
      </c>
      <c r="F216" s="24">
        <v>0.9</v>
      </c>
      <c r="G216" s="59" t="s">
        <v>420</v>
      </c>
      <c r="H216" s="29">
        <v>43101</v>
      </c>
      <c r="I216" s="29">
        <v>43465</v>
      </c>
      <c r="J216" s="24">
        <v>0.24</v>
      </c>
      <c r="K216" s="24">
        <v>0.48</v>
      </c>
      <c r="L216" s="24">
        <v>0.72</v>
      </c>
      <c r="M216" s="24">
        <v>1</v>
      </c>
      <c r="N216" s="24">
        <v>0.24</v>
      </c>
      <c r="O216" s="95" t="s">
        <v>641</v>
      </c>
      <c r="P216" s="72"/>
      <c r="Q216" s="72"/>
      <c r="R216" s="72"/>
      <c r="S216" s="72"/>
      <c r="T216" s="72"/>
      <c r="U216" s="72"/>
    </row>
    <row r="217" spans="1:21" ht="346.5">
      <c r="A217" s="195"/>
      <c r="B217" s="195"/>
      <c r="C217" s="101" t="s">
        <v>421</v>
      </c>
      <c r="D217" s="37">
        <v>3.125E-2</v>
      </c>
      <c r="E217" s="24" t="s">
        <v>101</v>
      </c>
      <c r="F217" s="24">
        <v>0.9</v>
      </c>
      <c r="G217" s="59" t="s">
        <v>422</v>
      </c>
      <c r="H217" s="29">
        <v>43101</v>
      </c>
      <c r="I217" s="29">
        <v>43465</v>
      </c>
      <c r="J217" s="24">
        <v>0.24</v>
      </c>
      <c r="K217" s="24">
        <v>0.48</v>
      </c>
      <c r="L217" s="24">
        <v>0.72</v>
      </c>
      <c r="M217" s="24">
        <v>1</v>
      </c>
      <c r="N217" s="24">
        <v>0.24</v>
      </c>
      <c r="O217" s="95" t="s">
        <v>642</v>
      </c>
      <c r="P217" s="72"/>
      <c r="Q217" s="72"/>
      <c r="R217" s="72"/>
      <c r="S217" s="72"/>
      <c r="T217" s="72"/>
      <c r="U217" s="72"/>
    </row>
    <row r="218" spans="1:21" ht="60">
      <c r="A218" s="195"/>
      <c r="B218" s="195"/>
      <c r="C218" s="101" t="s">
        <v>423</v>
      </c>
      <c r="D218" s="37">
        <v>2.5000000000000001E-2</v>
      </c>
      <c r="E218" s="24" t="s">
        <v>101</v>
      </c>
      <c r="F218" s="24">
        <v>0.7</v>
      </c>
      <c r="G218" s="59" t="s">
        <v>424</v>
      </c>
      <c r="H218" s="29">
        <v>43101</v>
      </c>
      <c r="I218" s="29">
        <v>43434</v>
      </c>
      <c r="J218" s="24">
        <v>0.27</v>
      </c>
      <c r="K218" s="24">
        <v>0.54</v>
      </c>
      <c r="L218" s="24">
        <v>0.81</v>
      </c>
      <c r="M218" s="24">
        <v>1</v>
      </c>
      <c r="N218" s="24">
        <v>0</v>
      </c>
      <c r="O218" s="95" t="s">
        <v>636</v>
      </c>
      <c r="P218" s="72"/>
      <c r="Q218" s="72"/>
      <c r="R218" s="72"/>
      <c r="S218" s="72"/>
      <c r="T218" s="72"/>
      <c r="U218" s="72"/>
    </row>
    <row r="219" spans="1:21" ht="60">
      <c r="A219" s="195"/>
      <c r="B219" s="195"/>
      <c r="C219" s="101" t="s">
        <v>425</v>
      </c>
      <c r="D219" s="37">
        <v>1.2500000000000001E-2</v>
      </c>
      <c r="E219" s="24" t="s">
        <v>107</v>
      </c>
      <c r="F219" s="16">
        <v>1</v>
      </c>
      <c r="G219" s="59" t="s">
        <v>426</v>
      </c>
      <c r="H219" s="29">
        <v>43101</v>
      </c>
      <c r="I219" s="29">
        <v>43434</v>
      </c>
      <c r="J219" s="24">
        <v>0.27</v>
      </c>
      <c r="K219" s="24">
        <v>0.54</v>
      </c>
      <c r="L219" s="24">
        <v>0.81</v>
      </c>
      <c r="M219" s="24">
        <v>1</v>
      </c>
      <c r="N219" s="24">
        <v>0</v>
      </c>
      <c r="O219" s="95" t="s">
        <v>636</v>
      </c>
      <c r="P219" s="72"/>
      <c r="Q219" s="72"/>
      <c r="R219" s="72"/>
      <c r="S219" s="72"/>
      <c r="T219" s="72"/>
      <c r="U219" s="72"/>
    </row>
    <row r="220" spans="1:21" ht="409.5">
      <c r="A220" s="195"/>
      <c r="B220" s="195"/>
      <c r="C220" s="101" t="s">
        <v>427</v>
      </c>
      <c r="D220" s="37">
        <v>2.5000000000000001E-2</v>
      </c>
      <c r="E220" s="24" t="s">
        <v>107</v>
      </c>
      <c r="F220" s="16">
        <v>1</v>
      </c>
      <c r="G220" s="59" t="s">
        <v>428</v>
      </c>
      <c r="H220" s="29">
        <v>43101</v>
      </c>
      <c r="I220" s="29">
        <v>43434</v>
      </c>
      <c r="J220" s="24">
        <v>0.27</v>
      </c>
      <c r="K220" s="24">
        <v>0.54</v>
      </c>
      <c r="L220" s="24">
        <v>0.81</v>
      </c>
      <c r="M220" s="24">
        <v>1</v>
      </c>
      <c r="N220" s="24">
        <v>0.27</v>
      </c>
      <c r="O220" s="95" t="s">
        <v>643</v>
      </c>
      <c r="P220" s="72"/>
      <c r="Q220" s="72"/>
      <c r="R220" s="72"/>
      <c r="S220" s="72"/>
      <c r="T220" s="72"/>
      <c r="U220" s="72"/>
    </row>
    <row r="221" spans="1:21" ht="47.25">
      <c r="A221" s="195"/>
      <c r="B221" s="195"/>
      <c r="C221" s="101" t="s">
        <v>429</v>
      </c>
      <c r="D221" s="37">
        <v>1.2500000000000001E-2</v>
      </c>
      <c r="E221" s="24" t="s">
        <v>107</v>
      </c>
      <c r="F221" s="16">
        <v>1</v>
      </c>
      <c r="G221" s="59" t="s">
        <v>430</v>
      </c>
      <c r="H221" s="29">
        <v>43101</v>
      </c>
      <c r="I221" s="29">
        <v>43434</v>
      </c>
      <c r="J221" s="24">
        <v>0.27</v>
      </c>
      <c r="K221" s="24">
        <v>0.54</v>
      </c>
      <c r="L221" s="24">
        <v>0.81</v>
      </c>
      <c r="M221" s="24">
        <v>1</v>
      </c>
      <c r="N221" s="24">
        <v>0</v>
      </c>
      <c r="O221" s="95" t="s">
        <v>636</v>
      </c>
      <c r="P221" s="72"/>
      <c r="Q221" s="72"/>
      <c r="R221" s="72"/>
      <c r="S221" s="72"/>
      <c r="T221" s="72"/>
      <c r="U221" s="72"/>
    </row>
    <row r="222" spans="1:21" ht="236.25">
      <c r="A222" s="195"/>
      <c r="B222" s="195"/>
      <c r="C222" s="101" t="s">
        <v>431</v>
      </c>
      <c r="D222" s="37">
        <v>2.5000000000000001E-2</v>
      </c>
      <c r="E222" s="24" t="s">
        <v>107</v>
      </c>
      <c r="F222" s="16">
        <v>2</v>
      </c>
      <c r="G222" s="59" t="s">
        <v>432</v>
      </c>
      <c r="H222" s="29">
        <v>43101</v>
      </c>
      <c r="I222" s="29">
        <v>43434</v>
      </c>
      <c r="J222" s="24">
        <v>0.27</v>
      </c>
      <c r="K222" s="24">
        <v>0.54</v>
      </c>
      <c r="L222" s="24">
        <v>0.81</v>
      </c>
      <c r="M222" s="24">
        <v>1</v>
      </c>
      <c r="N222" s="24">
        <v>0.15</v>
      </c>
      <c r="O222" s="95" t="s">
        <v>644</v>
      </c>
      <c r="P222" s="72"/>
      <c r="Q222" s="72"/>
      <c r="R222" s="72"/>
      <c r="S222" s="72"/>
      <c r="T222" s="72"/>
      <c r="U222" s="72"/>
    </row>
    <row r="223" spans="1:21" ht="78.75">
      <c r="A223" s="195"/>
      <c r="B223" s="195"/>
      <c r="C223" s="101" t="s">
        <v>433</v>
      </c>
      <c r="D223" s="37">
        <v>1.2500000000000001E-2</v>
      </c>
      <c r="E223" s="24" t="s">
        <v>107</v>
      </c>
      <c r="F223" s="16">
        <v>2</v>
      </c>
      <c r="G223" s="59" t="s">
        <v>434</v>
      </c>
      <c r="H223" s="29">
        <v>43101</v>
      </c>
      <c r="I223" s="29">
        <v>43434</v>
      </c>
      <c r="J223" s="24">
        <v>0.27</v>
      </c>
      <c r="K223" s="24">
        <v>0.54</v>
      </c>
      <c r="L223" s="24">
        <v>0.81</v>
      </c>
      <c r="M223" s="24">
        <v>1</v>
      </c>
      <c r="N223" s="24">
        <v>0.15</v>
      </c>
      <c r="O223" s="95" t="s">
        <v>645</v>
      </c>
      <c r="P223" s="72"/>
      <c r="Q223" s="72"/>
      <c r="R223" s="72"/>
      <c r="S223" s="72"/>
      <c r="T223" s="72"/>
      <c r="U223" s="72"/>
    </row>
    <row r="224" spans="1:21" ht="409.5">
      <c r="A224" s="195"/>
      <c r="B224" s="195"/>
      <c r="C224" s="101" t="s">
        <v>435</v>
      </c>
      <c r="D224" s="37">
        <v>1.2500000000000001E-2</v>
      </c>
      <c r="E224" s="24" t="s">
        <v>101</v>
      </c>
      <c r="F224" s="24">
        <v>1</v>
      </c>
      <c r="G224" s="59" t="s">
        <v>436</v>
      </c>
      <c r="H224" s="29">
        <v>43101</v>
      </c>
      <c r="I224" s="29">
        <v>43434</v>
      </c>
      <c r="J224" s="24">
        <v>0.27</v>
      </c>
      <c r="K224" s="24">
        <v>0.54</v>
      </c>
      <c r="L224" s="24">
        <v>0.81</v>
      </c>
      <c r="M224" s="24">
        <v>1</v>
      </c>
      <c r="N224" s="24">
        <v>0.15</v>
      </c>
      <c r="O224" s="95" t="s">
        <v>646</v>
      </c>
      <c r="P224" s="72"/>
      <c r="Q224" s="72"/>
      <c r="R224" s="72"/>
      <c r="S224" s="72"/>
      <c r="T224" s="72"/>
      <c r="U224" s="72"/>
    </row>
    <row r="225" spans="1:22" ht="94.5">
      <c r="A225" s="195"/>
      <c r="B225" s="195"/>
      <c r="C225" s="101" t="s">
        <v>437</v>
      </c>
      <c r="D225" s="37">
        <v>0.01</v>
      </c>
      <c r="E225" s="24" t="s">
        <v>101</v>
      </c>
      <c r="F225" s="24">
        <v>1</v>
      </c>
      <c r="G225" s="59" t="s">
        <v>438</v>
      </c>
      <c r="H225" s="29">
        <v>43101</v>
      </c>
      <c r="I225" s="29">
        <v>43434</v>
      </c>
      <c r="J225" s="24">
        <v>0.27</v>
      </c>
      <c r="K225" s="24">
        <v>0.54</v>
      </c>
      <c r="L225" s="24">
        <v>0.81</v>
      </c>
      <c r="M225" s="24">
        <v>1</v>
      </c>
      <c r="N225" s="24">
        <v>1</v>
      </c>
      <c r="O225" s="95" t="s">
        <v>647</v>
      </c>
      <c r="P225" s="72"/>
      <c r="Q225" s="72"/>
      <c r="R225" s="72"/>
      <c r="S225" s="72"/>
      <c r="T225" s="72"/>
      <c r="U225" s="72"/>
    </row>
    <row r="226" spans="1:22" ht="252">
      <c r="A226" s="195"/>
      <c r="B226" s="195"/>
      <c r="C226" s="101" t="s">
        <v>439</v>
      </c>
      <c r="D226" s="37">
        <v>0.01</v>
      </c>
      <c r="E226" s="24" t="s">
        <v>101</v>
      </c>
      <c r="F226" s="24">
        <v>0.9</v>
      </c>
      <c r="G226" s="59" t="s">
        <v>440</v>
      </c>
      <c r="H226" s="29">
        <v>43101</v>
      </c>
      <c r="I226" s="29">
        <v>43190</v>
      </c>
      <c r="J226" s="24">
        <v>1</v>
      </c>
      <c r="K226" s="24"/>
      <c r="L226" s="24"/>
      <c r="M226" s="24"/>
      <c r="N226" s="24">
        <v>0.3</v>
      </c>
      <c r="O226" s="95" t="s">
        <v>648</v>
      </c>
      <c r="P226" s="72"/>
      <c r="Q226" s="72"/>
      <c r="R226" s="72"/>
      <c r="S226" s="72"/>
      <c r="T226" s="72"/>
      <c r="U226" s="72"/>
    </row>
    <row r="227" spans="1:22" ht="135">
      <c r="A227" s="195"/>
      <c r="B227" s="195"/>
      <c r="C227" s="101" t="s">
        <v>441</v>
      </c>
      <c r="D227" s="37">
        <v>8.7500000000000008E-3</v>
      </c>
      <c r="E227" s="24" t="s">
        <v>101</v>
      </c>
      <c r="F227" s="24">
        <v>0.9</v>
      </c>
      <c r="G227" s="59" t="s">
        <v>442</v>
      </c>
      <c r="H227" s="29">
        <v>43101</v>
      </c>
      <c r="I227" s="29">
        <v>43434</v>
      </c>
      <c r="J227" s="24">
        <v>0.27</v>
      </c>
      <c r="K227" s="24">
        <v>0.54</v>
      </c>
      <c r="L227" s="24">
        <v>0.81</v>
      </c>
      <c r="M227" s="24">
        <v>1</v>
      </c>
      <c r="N227" s="24">
        <v>0</v>
      </c>
      <c r="O227" s="95" t="s">
        <v>636</v>
      </c>
      <c r="P227" s="72"/>
      <c r="Q227" s="72"/>
      <c r="R227" s="72"/>
      <c r="S227" s="72"/>
      <c r="T227" s="72"/>
      <c r="U227" s="72"/>
    </row>
    <row r="228" spans="1:22" ht="126">
      <c r="A228" s="195"/>
      <c r="B228" s="195"/>
      <c r="C228" s="101" t="s">
        <v>443</v>
      </c>
      <c r="D228" s="37">
        <v>8.7500000000000008E-3</v>
      </c>
      <c r="E228" s="24" t="s">
        <v>101</v>
      </c>
      <c r="F228" s="24">
        <v>0.9</v>
      </c>
      <c r="G228" s="59" t="s">
        <v>444</v>
      </c>
      <c r="H228" s="29">
        <v>43101</v>
      </c>
      <c r="I228" s="29">
        <v>43434</v>
      </c>
      <c r="J228" s="24">
        <v>0.27</v>
      </c>
      <c r="K228" s="24">
        <v>0.54</v>
      </c>
      <c r="L228" s="24">
        <v>0.81</v>
      </c>
      <c r="M228" s="24">
        <v>1</v>
      </c>
      <c r="N228" s="24">
        <v>1</v>
      </c>
      <c r="O228" s="95" t="s">
        <v>649</v>
      </c>
      <c r="P228" s="72"/>
      <c r="Q228" s="72"/>
      <c r="R228" s="72"/>
      <c r="S228" s="72"/>
      <c r="T228" s="72"/>
      <c r="U228" s="72"/>
    </row>
    <row r="229" spans="1:22" ht="189">
      <c r="A229" s="195"/>
      <c r="B229" s="195"/>
      <c r="C229" s="101" t="s">
        <v>445</v>
      </c>
      <c r="D229" s="37">
        <v>0.01</v>
      </c>
      <c r="E229" s="24" t="s">
        <v>107</v>
      </c>
      <c r="F229" s="16">
        <v>25</v>
      </c>
      <c r="G229" s="59" t="s">
        <v>446</v>
      </c>
      <c r="H229" s="29">
        <v>43101</v>
      </c>
      <c r="I229" s="29">
        <v>43434</v>
      </c>
      <c r="J229" s="24">
        <v>0.27</v>
      </c>
      <c r="K229" s="24">
        <v>0.54</v>
      </c>
      <c r="L229" s="24">
        <v>0.81</v>
      </c>
      <c r="M229" s="24">
        <v>1</v>
      </c>
      <c r="N229" s="24">
        <v>0.1</v>
      </c>
      <c r="O229" s="95" t="s">
        <v>650</v>
      </c>
      <c r="P229" s="72"/>
      <c r="Q229" s="72"/>
      <c r="R229" s="72"/>
      <c r="S229" s="72"/>
      <c r="T229" s="72"/>
      <c r="U229" s="72"/>
    </row>
    <row r="230" spans="1:22" ht="105">
      <c r="A230" s="195"/>
      <c r="B230" s="195"/>
      <c r="C230" s="101" t="s">
        <v>447</v>
      </c>
      <c r="D230" s="37">
        <v>0.01</v>
      </c>
      <c r="E230" s="24" t="s">
        <v>107</v>
      </c>
      <c r="F230" s="16">
        <v>50</v>
      </c>
      <c r="G230" s="59" t="s">
        <v>448</v>
      </c>
      <c r="H230" s="29">
        <v>43101</v>
      </c>
      <c r="I230" s="29">
        <v>43434</v>
      </c>
      <c r="J230" s="24">
        <v>0.27</v>
      </c>
      <c r="K230" s="24">
        <v>0.54</v>
      </c>
      <c r="L230" s="24">
        <v>0.81</v>
      </c>
      <c r="M230" s="24">
        <v>1</v>
      </c>
      <c r="N230" s="24">
        <v>0</v>
      </c>
      <c r="O230" s="95" t="s">
        <v>636</v>
      </c>
      <c r="P230" s="72"/>
      <c r="Q230" s="72"/>
      <c r="R230" s="72"/>
      <c r="S230" s="72"/>
      <c r="T230" s="72"/>
      <c r="U230" s="72"/>
    </row>
    <row r="231" spans="1:22" ht="346.5">
      <c r="A231" s="195"/>
      <c r="B231" s="195"/>
      <c r="C231" s="101" t="s">
        <v>449</v>
      </c>
      <c r="D231" s="37">
        <v>0.01</v>
      </c>
      <c r="E231" s="24" t="s">
        <v>107</v>
      </c>
      <c r="F231" s="16">
        <v>3</v>
      </c>
      <c r="G231" s="59" t="s">
        <v>450</v>
      </c>
      <c r="H231" s="29">
        <v>43101</v>
      </c>
      <c r="I231" s="29">
        <v>43434</v>
      </c>
      <c r="J231" s="24">
        <v>0.27</v>
      </c>
      <c r="K231" s="24">
        <v>0.54</v>
      </c>
      <c r="L231" s="24">
        <v>0.81</v>
      </c>
      <c r="M231" s="24">
        <v>1</v>
      </c>
      <c r="N231" s="24">
        <v>1</v>
      </c>
      <c r="O231" s="95" t="s">
        <v>651</v>
      </c>
      <c r="P231" s="72"/>
      <c r="Q231" s="72"/>
      <c r="R231" s="72"/>
      <c r="S231" s="72"/>
      <c r="T231" s="72"/>
      <c r="U231" s="72"/>
    </row>
    <row r="232" spans="1:22" ht="189">
      <c r="A232" s="195"/>
      <c r="B232" s="195"/>
      <c r="C232" s="101" t="s">
        <v>451</v>
      </c>
      <c r="D232" s="37">
        <v>0.01</v>
      </c>
      <c r="E232" s="24" t="s">
        <v>101</v>
      </c>
      <c r="F232" s="24">
        <v>1</v>
      </c>
      <c r="G232" s="59" t="s">
        <v>452</v>
      </c>
      <c r="H232" s="29">
        <v>43101</v>
      </c>
      <c r="I232" s="29">
        <v>43434</v>
      </c>
      <c r="J232" s="24">
        <v>0.27</v>
      </c>
      <c r="K232" s="24">
        <v>0.54</v>
      </c>
      <c r="L232" s="24">
        <v>0.81</v>
      </c>
      <c r="M232" s="24">
        <v>1</v>
      </c>
      <c r="N232" s="24">
        <v>0.1</v>
      </c>
      <c r="O232" s="95" t="s">
        <v>650</v>
      </c>
      <c r="P232" s="72"/>
      <c r="Q232" s="72"/>
      <c r="R232" s="72"/>
      <c r="S232" s="72"/>
      <c r="T232" s="72"/>
      <c r="U232" s="72"/>
    </row>
    <row r="233" spans="1:22" ht="204.75">
      <c r="A233" s="195"/>
      <c r="B233" s="195"/>
      <c r="C233" s="101" t="s">
        <v>453</v>
      </c>
      <c r="D233" s="37">
        <v>7.4999999999999997E-3</v>
      </c>
      <c r="E233" s="24" t="s">
        <v>107</v>
      </c>
      <c r="F233" s="16">
        <v>3</v>
      </c>
      <c r="G233" s="59" t="s">
        <v>454</v>
      </c>
      <c r="H233" s="29">
        <v>43101</v>
      </c>
      <c r="I233" s="29">
        <v>43434</v>
      </c>
      <c r="J233" s="24">
        <v>0.27</v>
      </c>
      <c r="K233" s="24">
        <v>0.54</v>
      </c>
      <c r="L233" s="24">
        <v>0.81</v>
      </c>
      <c r="M233" s="24">
        <v>1</v>
      </c>
      <c r="N233" s="24">
        <v>0.4</v>
      </c>
      <c r="O233" s="95" t="s">
        <v>652</v>
      </c>
      <c r="P233" s="72"/>
      <c r="Q233" s="72"/>
      <c r="R233" s="72"/>
      <c r="S233" s="72"/>
      <c r="T233" s="72"/>
      <c r="U233" s="72"/>
    </row>
    <row r="234" spans="1:22" ht="94.5">
      <c r="A234" s="195"/>
      <c r="B234" s="195"/>
      <c r="C234" s="101" t="s">
        <v>455</v>
      </c>
      <c r="D234" s="37">
        <v>0.01</v>
      </c>
      <c r="E234" s="24" t="s">
        <v>101</v>
      </c>
      <c r="F234" s="24">
        <v>1</v>
      </c>
      <c r="G234" s="59" t="s">
        <v>456</v>
      </c>
      <c r="H234" s="29">
        <v>43101</v>
      </c>
      <c r="I234" s="29">
        <v>43434</v>
      </c>
      <c r="J234" s="24">
        <v>0.27</v>
      </c>
      <c r="K234" s="24">
        <v>0.54</v>
      </c>
      <c r="L234" s="24">
        <v>0.81</v>
      </c>
      <c r="M234" s="24">
        <v>1</v>
      </c>
      <c r="N234" s="24">
        <v>1</v>
      </c>
      <c r="O234" s="95" t="s">
        <v>653</v>
      </c>
      <c r="P234" s="72"/>
      <c r="Q234" s="72"/>
      <c r="R234" s="72"/>
      <c r="S234" s="72"/>
      <c r="T234" s="72"/>
      <c r="U234" s="72"/>
    </row>
    <row r="235" spans="1:22" ht="173.25">
      <c r="A235" s="195"/>
      <c r="B235" s="195"/>
      <c r="C235" s="101" t="s">
        <v>457</v>
      </c>
      <c r="D235" s="37">
        <v>0.01</v>
      </c>
      <c r="E235" s="24" t="s">
        <v>107</v>
      </c>
      <c r="F235" s="25">
        <v>3500</v>
      </c>
      <c r="G235" s="59" t="s">
        <v>458</v>
      </c>
      <c r="H235" s="29">
        <v>43101</v>
      </c>
      <c r="I235" s="29">
        <v>43434</v>
      </c>
      <c r="J235" s="24">
        <v>0.27</v>
      </c>
      <c r="K235" s="24">
        <v>0.54</v>
      </c>
      <c r="L235" s="24">
        <v>0.81</v>
      </c>
      <c r="M235" s="24">
        <v>1</v>
      </c>
      <c r="N235" s="24">
        <v>0.1</v>
      </c>
      <c r="O235" s="95" t="s">
        <v>654</v>
      </c>
      <c r="P235" s="72"/>
      <c r="Q235" s="72"/>
      <c r="R235" s="72"/>
      <c r="S235" s="72"/>
      <c r="T235" s="72"/>
      <c r="U235" s="72"/>
    </row>
    <row r="236" spans="1:22" ht="75">
      <c r="A236" s="195"/>
      <c r="B236" s="195"/>
      <c r="C236" s="101" t="s">
        <v>459</v>
      </c>
      <c r="D236" s="37">
        <v>0.01</v>
      </c>
      <c r="E236" s="24" t="s">
        <v>107</v>
      </c>
      <c r="F236" s="16">
        <v>9</v>
      </c>
      <c r="G236" s="59" t="s">
        <v>460</v>
      </c>
      <c r="H236" s="29">
        <v>43101</v>
      </c>
      <c r="I236" s="29">
        <v>43434</v>
      </c>
      <c r="J236" s="24">
        <v>0.27</v>
      </c>
      <c r="K236" s="24">
        <v>0.54</v>
      </c>
      <c r="L236" s="24">
        <v>0.81</v>
      </c>
      <c r="M236" s="24">
        <v>1</v>
      </c>
      <c r="N236" s="24">
        <v>0</v>
      </c>
      <c r="O236" s="95" t="s">
        <v>655</v>
      </c>
      <c r="P236" s="72"/>
      <c r="Q236" s="72"/>
      <c r="R236" s="72"/>
      <c r="S236" s="72"/>
      <c r="T236" s="72"/>
      <c r="U236" s="72"/>
    </row>
    <row r="237" spans="1:22" ht="189">
      <c r="A237" s="195"/>
      <c r="B237" s="195"/>
      <c r="C237" s="101" t="s">
        <v>461</v>
      </c>
      <c r="D237" s="37">
        <v>0.01</v>
      </c>
      <c r="E237" s="24" t="s">
        <v>107</v>
      </c>
      <c r="F237" s="16">
        <v>2</v>
      </c>
      <c r="G237" s="59" t="s">
        <v>462</v>
      </c>
      <c r="H237" s="29">
        <v>43101</v>
      </c>
      <c r="I237" s="29">
        <v>43434</v>
      </c>
      <c r="J237" s="24">
        <v>0.27</v>
      </c>
      <c r="K237" s="24">
        <v>0.54</v>
      </c>
      <c r="L237" s="24">
        <v>0.81</v>
      </c>
      <c r="M237" s="24">
        <v>1</v>
      </c>
      <c r="N237" s="24">
        <v>0.1</v>
      </c>
      <c r="O237" s="95" t="s">
        <v>650</v>
      </c>
      <c r="P237" s="72"/>
      <c r="Q237" s="72"/>
      <c r="R237" s="72"/>
      <c r="S237" s="72"/>
      <c r="T237" s="72"/>
      <c r="U237" s="72"/>
    </row>
    <row r="238" spans="1:22">
      <c r="A238" s="76"/>
      <c r="B238" s="76"/>
      <c r="C238" s="76"/>
      <c r="D238" s="77">
        <f>SUM(D202:D237)</f>
        <v>0.50000000000000011</v>
      </c>
      <c r="E238" s="76"/>
      <c r="F238" s="58"/>
      <c r="G238" s="76"/>
      <c r="H238" s="76"/>
      <c r="I238" s="76"/>
      <c r="J238" s="76"/>
      <c r="K238" s="76"/>
      <c r="L238" s="76"/>
      <c r="M238" s="76"/>
      <c r="N238" s="76"/>
      <c r="O238" s="72"/>
      <c r="P238" s="72"/>
      <c r="Q238" s="72"/>
      <c r="R238" s="72"/>
      <c r="S238" s="72"/>
      <c r="T238" s="72"/>
      <c r="U238" s="72"/>
      <c r="V238" s="72"/>
    </row>
    <row r="239" spans="1:22" ht="33.75">
      <c r="A239" s="214" t="s">
        <v>493</v>
      </c>
      <c r="B239" s="214"/>
      <c r="C239" s="214"/>
      <c r="D239" s="214"/>
      <c r="E239" s="214"/>
      <c r="F239" s="214"/>
      <c r="G239" s="214"/>
      <c r="H239" s="214"/>
      <c r="I239" s="214"/>
      <c r="J239" s="214"/>
      <c r="K239" s="214"/>
      <c r="L239" s="214"/>
      <c r="M239" s="214"/>
      <c r="N239" s="214"/>
      <c r="O239" s="214"/>
      <c r="P239" s="214"/>
      <c r="Q239" s="214"/>
      <c r="R239" s="214"/>
      <c r="S239" s="214"/>
      <c r="T239" s="214"/>
      <c r="U239" s="214"/>
      <c r="V239" s="214"/>
    </row>
    <row r="240" spans="1:22" ht="18.75">
      <c r="A240" s="199" t="s">
        <v>99</v>
      </c>
      <c r="B240" s="199" t="s">
        <v>74</v>
      </c>
      <c r="C240" s="199" t="s">
        <v>65</v>
      </c>
      <c r="D240" s="199" t="s">
        <v>66</v>
      </c>
      <c r="E240" s="199" t="s">
        <v>67</v>
      </c>
      <c r="F240" s="218" t="s">
        <v>68</v>
      </c>
      <c r="G240" s="199" t="s">
        <v>69</v>
      </c>
      <c r="H240" s="200" t="s">
        <v>70</v>
      </c>
      <c r="I240" s="200"/>
      <c r="J240" s="200" t="s">
        <v>79</v>
      </c>
      <c r="K240" s="200"/>
      <c r="L240" s="200"/>
      <c r="M240" s="200"/>
      <c r="N240" s="176" t="s">
        <v>490</v>
      </c>
      <c r="O240" s="176"/>
      <c r="P240" s="176"/>
      <c r="Q240" s="176"/>
      <c r="R240" s="176"/>
      <c r="S240" s="176"/>
      <c r="T240" s="176"/>
      <c r="U240" s="176"/>
    </row>
    <row r="241" spans="1:22" ht="15.75">
      <c r="A241" s="199"/>
      <c r="B241" s="199"/>
      <c r="C241" s="199"/>
      <c r="D241" s="199"/>
      <c r="E241" s="199"/>
      <c r="F241" s="218"/>
      <c r="G241" s="199"/>
      <c r="H241" s="221" t="s">
        <v>71</v>
      </c>
      <c r="I241" s="221" t="s">
        <v>176</v>
      </c>
      <c r="J241" s="15" t="s">
        <v>75</v>
      </c>
      <c r="K241" s="15" t="s">
        <v>76</v>
      </c>
      <c r="L241" s="15" t="s">
        <v>77</v>
      </c>
      <c r="M241" s="15" t="s">
        <v>78</v>
      </c>
      <c r="N241" s="177" t="s">
        <v>75</v>
      </c>
      <c r="O241" s="177"/>
      <c r="P241" s="177" t="s">
        <v>76</v>
      </c>
      <c r="Q241" s="177"/>
      <c r="R241" s="177" t="s">
        <v>77</v>
      </c>
      <c r="S241" s="177"/>
      <c r="T241" s="177" t="s">
        <v>78</v>
      </c>
      <c r="U241" s="177"/>
    </row>
    <row r="242" spans="1:22" ht="31.5">
      <c r="A242" s="199"/>
      <c r="B242" s="199"/>
      <c r="C242" s="199"/>
      <c r="D242" s="199"/>
      <c r="E242" s="199"/>
      <c r="F242" s="218"/>
      <c r="G242" s="199"/>
      <c r="H242" s="221"/>
      <c r="I242" s="221"/>
      <c r="J242" s="94" t="s">
        <v>64</v>
      </c>
      <c r="K242" s="54" t="s">
        <v>64</v>
      </c>
      <c r="L242" s="54" t="s">
        <v>64</v>
      </c>
      <c r="M242" s="54" t="s">
        <v>64</v>
      </c>
      <c r="N242" s="67" t="s">
        <v>492</v>
      </c>
      <c r="O242" s="67" t="s">
        <v>491</v>
      </c>
      <c r="P242" s="67" t="s">
        <v>492</v>
      </c>
      <c r="Q242" s="67" t="s">
        <v>491</v>
      </c>
      <c r="R242" s="67" t="s">
        <v>492</v>
      </c>
      <c r="S242" s="67" t="s">
        <v>491</v>
      </c>
      <c r="T242" s="67" t="s">
        <v>492</v>
      </c>
      <c r="U242" s="67" t="s">
        <v>491</v>
      </c>
    </row>
    <row r="243" spans="1:22" s="73" customFormat="1" ht="33.75">
      <c r="A243" s="214" t="s">
        <v>463</v>
      </c>
      <c r="B243" s="214"/>
      <c r="C243" s="214"/>
      <c r="D243" s="214"/>
      <c r="E243" s="214"/>
      <c r="F243" s="214"/>
      <c r="G243" s="214"/>
      <c r="H243" s="214"/>
      <c r="I243" s="214"/>
      <c r="J243" s="214"/>
      <c r="K243" s="214"/>
      <c r="L243" s="214"/>
      <c r="M243" s="214"/>
      <c r="N243" s="214"/>
      <c r="O243" s="214"/>
      <c r="P243" s="214"/>
      <c r="Q243" s="214"/>
      <c r="R243" s="214"/>
      <c r="S243" s="214"/>
      <c r="T243" s="214"/>
      <c r="U243" s="214"/>
      <c r="V243" s="214"/>
    </row>
    <row r="244" spans="1:22" ht="378">
      <c r="A244" s="38" t="s">
        <v>178</v>
      </c>
      <c r="B244" s="38" t="s">
        <v>179</v>
      </c>
      <c r="C244" s="59" t="s">
        <v>464</v>
      </c>
      <c r="D244" s="28">
        <v>0.5</v>
      </c>
      <c r="E244" s="59" t="s">
        <v>101</v>
      </c>
      <c r="F244" s="28">
        <v>1</v>
      </c>
      <c r="G244" s="59" t="s">
        <v>465</v>
      </c>
      <c r="H244" s="39">
        <v>43101</v>
      </c>
      <c r="I244" s="29">
        <v>43465</v>
      </c>
      <c r="J244" s="97">
        <v>0.15</v>
      </c>
      <c r="K244" s="64">
        <v>0.3</v>
      </c>
      <c r="L244" s="64">
        <v>0.7</v>
      </c>
      <c r="M244" s="64">
        <v>1</v>
      </c>
      <c r="N244" s="132">
        <v>0.1</v>
      </c>
      <c r="O244" s="95" t="s">
        <v>656</v>
      </c>
      <c r="P244" s="72"/>
      <c r="Q244" s="72"/>
      <c r="R244" s="72"/>
      <c r="S244" s="72"/>
      <c r="T244" s="72"/>
      <c r="U244" s="72"/>
    </row>
    <row r="245" spans="1:22">
      <c r="A245" s="76"/>
      <c r="B245" s="76"/>
      <c r="C245" s="76"/>
      <c r="D245" s="77">
        <f>+D244</f>
        <v>0.5</v>
      </c>
      <c r="E245" s="76"/>
      <c r="F245" s="58"/>
      <c r="G245" s="76"/>
      <c r="H245" s="76"/>
      <c r="I245" s="76"/>
      <c r="J245" s="76"/>
      <c r="K245" s="76"/>
      <c r="L245" s="76"/>
      <c r="M245" s="76"/>
      <c r="N245" s="76"/>
      <c r="O245" s="72"/>
      <c r="P245" s="72"/>
      <c r="Q245" s="72"/>
      <c r="R245" s="72"/>
      <c r="S245" s="72"/>
      <c r="T245" s="72"/>
      <c r="U245" s="72"/>
      <c r="V245" s="72"/>
    </row>
    <row r="246" spans="1:22" ht="33.75">
      <c r="A246" s="214" t="s">
        <v>493</v>
      </c>
      <c r="B246" s="214"/>
      <c r="C246" s="214"/>
      <c r="D246" s="214"/>
      <c r="E246" s="214"/>
      <c r="F246" s="214"/>
      <c r="G246" s="214"/>
      <c r="H246" s="214"/>
      <c r="I246" s="214"/>
      <c r="J246" s="214"/>
      <c r="K246" s="214"/>
      <c r="L246" s="214"/>
      <c r="M246" s="214"/>
      <c r="N246" s="214"/>
      <c r="O246" s="214"/>
      <c r="P246" s="214"/>
      <c r="Q246" s="214"/>
      <c r="R246" s="214"/>
      <c r="S246" s="214"/>
      <c r="T246" s="214"/>
      <c r="U246" s="214"/>
      <c r="V246" s="214"/>
    </row>
    <row r="247" spans="1:22" ht="18.75">
      <c r="A247" s="199" t="s">
        <v>99</v>
      </c>
      <c r="B247" s="199" t="s">
        <v>74</v>
      </c>
      <c r="C247" s="199" t="s">
        <v>65</v>
      </c>
      <c r="D247" s="199" t="s">
        <v>66</v>
      </c>
      <c r="E247" s="199" t="s">
        <v>67</v>
      </c>
      <c r="F247" s="218" t="s">
        <v>68</v>
      </c>
      <c r="G247" s="199" t="s">
        <v>69</v>
      </c>
      <c r="H247" s="200" t="s">
        <v>70</v>
      </c>
      <c r="I247" s="200"/>
      <c r="J247" s="200" t="s">
        <v>79</v>
      </c>
      <c r="K247" s="200"/>
      <c r="L247" s="200"/>
      <c r="M247" s="200"/>
      <c r="N247" s="176" t="s">
        <v>490</v>
      </c>
      <c r="O247" s="176"/>
      <c r="P247" s="176"/>
      <c r="Q247" s="176"/>
      <c r="R247" s="176"/>
      <c r="S247" s="176"/>
      <c r="T247" s="176"/>
      <c r="U247" s="176"/>
    </row>
    <row r="248" spans="1:22" ht="15.75">
      <c r="A248" s="199"/>
      <c r="B248" s="199"/>
      <c r="C248" s="199"/>
      <c r="D248" s="199"/>
      <c r="E248" s="199"/>
      <c r="F248" s="218"/>
      <c r="G248" s="199"/>
      <c r="H248" s="221" t="s">
        <v>71</v>
      </c>
      <c r="I248" s="221" t="s">
        <v>176</v>
      </c>
      <c r="J248" s="15" t="s">
        <v>75</v>
      </c>
      <c r="K248" s="15" t="s">
        <v>76</v>
      </c>
      <c r="L248" s="15" t="s">
        <v>77</v>
      </c>
      <c r="M248" s="15" t="s">
        <v>78</v>
      </c>
      <c r="N248" s="177" t="s">
        <v>75</v>
      </c>
      <c r="O248" s="177"/>
      <c r="P248" s="177" t="s">
        <v>76</v>
      </c>
      <c r="Q248" s="177"/>
      <c r="R248" s="177" t="s">
        <v>77</v>
      </c>
      <c r="S248" s="177"/>
      <c r="T248" s="177" t="s">
        <v>78</v>
      </c>
      <c r="U248" s="177"/>
    </row>
    <row r="249" spans="1:22" ht="31.5">
      <c r="A249" s="199"/>
      <c r="B249" s="199"/>
      <c r="C249" s="199"/>
      <c r="D249" s="199"/>
      <c r="E249" s="199"/>
      <c r="F249" s="218"/>
      <c r="G249" s="199"/>
      <c r="H249" s="221"/>
      <c r="I249" s="221"/>
      <c r="J249" s="94" t="s">
        <v>64</v>
      </c>
      <c r="K249" s="54" t="s">
        <v>64</v>
      </c>
      <c r="L249" s="54" t="s">
        <v>64</v>
      </c>
      <c r="M249" s="54" t="s">
        <v>64</v>
      </c>
      <c r="N249" s="67" t="s">
        <v>492</v>
      </c>
      <c r="O249" s="67" t="s">
        <v>491</v>
      </c>
      <c r="P249" s="67" t="s">
        <v>492</v>
      </c>
      <c r="Q249" s="67" t="s">
        <v>491</v>
      </c>
      <c r="R249" s="67" t="s">
        <v>492</v>
      </c>
      <c r="S249" s="67" t="s">
        <v>491</v>
      </c>
      <c r="T249" s="67" t="s">
        <v>492</v>
      </c>
      <c r="U249" s="67" t="s">
        <v>491</v>
      </c>
    </row>
    <row r="250" spans="1:22" s="73" customFormat="1" ht="33.75">
      <c r="A250" s="214" t="s">
        <v>466</v>
      </c>
      <c r="B250" s="214"/>
      <c r="C250" s="214"/>
      <c r="D250" s="214"/>
      <c r="E250" s="214"/>
      <c r="F250" s="214"/>
      <c r="G250" s="214"/>
      <c r="H250" s="214"/>
      <c r="I250" s="214"/>
      <c r="J250" s="214"/>
      <c r="K250" s="214"/>
      <c r="L250" s="214"/>
      <c r="M250" s="214"/>
      <c r="N250" s="214"/>
      <c r="O250" s="214"/>
      <c r="P250" s="214"/>
      <c r="Q250" s="214"/>
      <c r="R250" s="214"/>
      <c r="S250" s="214"/>
      <c r="T250" s="214"/>
      <c r="U250" s="214"/>
      <c r="V250" s="214"/>
    </row>
    <row r="251" spans="1:22" ht="140.25">
      <c r="A251" s="203" t="s">
        <v>178</v>
      </c>
      <c r="B251" s="203" t="s">
        <v>179</v>
      </c>
      <c r="C251" s="48" t="s">
        <v>467</v>
      </c>
      <c r="D251" s="40">
        <v>5.5500000000000001E-2</v>
      </c>
      <c r="E251" s="64" t="s">
        <v>107</v>
      </c>
      <c r="F251" s="62">
        <v>1000</v>
      </c>
      <c r="G251" s="41" t="s">
        <v>468</v>
      </c>
      <c r="H251" s="39">
        <v>43101</v>
      </c>
      <c r="I251" s="29">
        <v>43465</v>
      </c>
      <c r="J251" s="49">
        <v>500</v>
      </c>
      <c r="K251" s="49"/>
      <c r="L251" s="49">
        <v>1000</v>
      </c>
      <c r="M251" s="49"/>
      <c r="N251" s="76">
        <v>395</v>
      </c>
      <c r="O251" s="114" t="s">
        <v>657</v>
      </c>
      <c r="P251" s="72"/>
      <c r="Q251" s="72"/>
      <c r="R251" s="72"/>
      <c r="S251" s="72"/>
      <c r="T251" s="72"/>
      <c r="U251" s="72"/>
    </row>
    <row r="252" spans="1:22" ht="140.25">
      <c r="A252" s="203"/>
      <c r="B252" s="203"/>
      <c r="C252" s="48" t="s">
        <v>469</v>
      </c>
      <c r="D252" s="40">
        <v>5.5500000000000001E-2</v>
      </c>
      <c r="E252" s="41" t="s">
        <v>107</v>
      </c>
      <c r="F252" s="62">
        <v>3000</v>
      </c>
      <c r="G252" s="41" t="s">
        <v>470</v>
      </c>
      <c r="H252" s="39">
        <v>43101</v>
      </c>
      <c r="I252" s="29">
        <v>43465</v>
      </c>
      <c r="J252" s="49">
        <v>1500</v>
      </c>
      <c r="K252" s="49"/>
      <c r="L252" s="49">
        <v>3000</v>
      </c>
      <c r="M252" s="49"/>
      <c r="N252" s="76">
        <v>951</v>
      </c>
      <c r="O252" s="114" t="s">
        <v>658</v>
      </c>
      <c r="P252" s="72"/>
      <c r="Q252" s="72"/>
      <c r="R252" s="72"/>
      <c r="S252" s="72"/>
      <c r="T252" s="72"/>
      <c r="U252" s="72"/>
    </row>
    <row r="253" spans="1:22" ht="63">
      <c r="A253" s="203"/>
      <c r="B253" s="203"/>
      <c r="C253" s="203" t="s">
        <v>471</v>
      </c>
      <c r="D253" s="204">
        <v>5.5599999999999997E-2</v>
      </c>
      <c r="E253" s="205" t="s">
        <v>107</v>
      </c>
      <c r="F253" s="206">
        <v>10</v>
      </c>
      <c r="G253" s="52" t="s">
        <v>472</v>
      </c>
      <c r="H253" s="39">
        <v>43101</v>
      </c>
      <c r="I253" s="29">
        <v>43465</v>
      </c>
      <c r="J253" s="206"/>
      <c r="K253" s="206">
        <v>5</v>
      </c>
      <c r="L253" s="206"/>
      <c r="M253" s="206">
        <v>10</v>
      </c>
      <c r="N253" s="226">
        <v>0.25</v>
      </c>
      <c r="O253" s="229" t="s">
        <v>659</v>
      </c>
      <c r="P253" s="206"/>
      <c r="Q253" s="228"/>
      <c r="R253" s="206"/>
      <c r="S253" s="228"/>
      <c r="T253" s="206"/>
      <c r="U253" s="228"/>
    </row>
    <row r="254" spans="1:22" ht="47.25">
      <c r="A254" s="203"/>
      <c r="B254" s="203"/>
      <c r="C254" s="203"/>
      <c r="D254" s="204"/>
      <c r="E254" s="205"/>
      <c r="F254" s="206"/>
      <c r="G254" s="52" t="s">
        <v>473</v>
      </c>
      <c r="H254" s="39">
        <v>43101</v>
      </c>
      <c r="I254" s="29">
        <v>43465</v>
      </c>
      <c r="J254" s="206"/>
      <c r="K254" s="206">
        <v>0.5</v>
      </c>
      <c r="L254" s="206"/>
      <c r="M254" s="206">
        <v>1</v>
      </c>
      <c r="N254" s="227"/>
      <c r="O254" s="230"/>
      <c r="P254" s="206"/>
      <c r="Q254" s="228"/>
      <c r="R254" s="206"/>
      <c r="S254" s="228"/>
      <c r="T254" s="206"/>
      <c r="U254" s="228"/>
    </row>
    <row r="255" spans="1:22" ht="47.25">
      <c r="A255" s="203"/>
      <c r="B255" s="203"/>
      <c r="C255" s="203"/>
      <c r="D255" s="204"/>
      <c r="E255" s="205"/>
      <c r="F255" s="206"/>
      <c r="G255" s="52" t="s">
        <v>474</v>
      </c>
      <c r="H255" s="39">
        <v>43101</v>
      </c>
      <c r="I255" s="29">
        <v>43465</v>
      </c>
      <c r="J255" s="206"/>
      <c r="K255" s="206">
        <v>0.5</v>
      </c>
      <c r="L255" s="206"/>
      <c r="M255" s="206">
        <v>1</v>
      </c>
      <c r="N255" s="227"/>
      <c r="O255" s="230"/>
      <c r="P255" s="206"/>
      <c r="Q255" s="228"/>
      <c r="R255" s="206"/>
      <c r="S255" s="228"/>
      <c r="T255" s="206"/>
      <c r="U255" s="228"/>
    </row>
    <row r="256" spans="1:22" ht="63">
      <c r="A256" s="203"/>
      <c r="B256" s="203"/>
      <c r="C256" s="203" t="s">
        <v>475</v>
      </c>
      <c r="D256" s="211">
        <v>5.5599999999999997E-2</v>
      </c>
      <c r="E256" s="208" t="s">
        <v>101</v>
      </c>
      <c r="F256" s="209">
        <v>1</v>
      </c>
      <c r="G256" s="60" t="s">
        <v>476</v>
      </c>
      <c r="H256" s="39">
        <v>43101</v>
      </c>
      <c r="I256" s="29">
        <v>43465</v>
      </c>
      <c r="J256" s="209">
        <v>0.25</v>
      </c>
      <c r="K256" s="209">
        <v>0.5</v>
      </c>
      <c r="L256" s="209">
        <v>0.75</v>
      </c>
      <c r="M256" s="209">
        <v>1</v>
      </c>
      <c r="N256" s="233">
        <v>0.25</v>
      </c>
      <c r="O256" s="231" t="s">
        <v>660</v>
      </c>
      <c r="P256" s="209"/>
      <c r="Q256" s="228"/>
      <c r="R256" s="209"/>
      <c r="S256" s="228"/>
      <c r="T256" s="209"/>
      <c r="U256" s="228"/>
    </row>
    <row r="257" spans="1:21" ht="47.25">
      <c r="A257" s="203"/>
      <c r="B257" s="203"/>
      <c r="C257" s="203"/>
      <c r="D257" s="208"/>
      <c r="E257" s="208"/>
      <c r="F257" s="209"/>
      <c r="G257" s="60" t="s">
        <v>477</v>
      </c>
      <c r="H257" s="39">
        <v>43101</v>
      </c>
      <c r="I257" s="29">
        <v>43465</v>
      </c>
      <c r="J257" s="209">
        <v>0.25</v>
      </c>
      <c r="K257" s="209">
        <v>0.5</v>
      </c>
      <c r="L257" s="209">
        <v>0.75</v>
      </c>
      <c r="M257" s="209">
        <v>1</v>
      </c>
      <c r="N257" s="233"/>
      <c r="O257" s="231"/>
      <c r="P257" s="209"/>
      <c r="Q257" s="228"/>
      <c r="R257" s="209"/>
      <c r="S257" s="228"/>
      <c r="T257" s="209"/>
      <c r="U257" s="228"/>
    </row>
    <row r="258" spans="1:21" ht="31.5">
      <c r="A258" s="203"/>
      <c r="B258" s="203"/>
      <c r="C258" s="203"/>
      <c r="D258" s="208"/>
      <c r="E258" s="208"/>
      <c r="F258" s="209"/>
      <c r="G258" s="60" t="s">
        <v>478</v>
      </c>
      <c r="H258" s="39">
        <v>43101</v>
      </c>
      <c r="I258" s="29">
        <v>43465</v>
      </c>
      <c r="J258" s="209">
        <v>0.25</v>
      </c>
      <c r="K258" s="209">
        <v>0.5</v>
      </c>
      <c r="L258" s="209">
        <v>0.75</v>
      </c>
      <c r="M258" s="209">
        <v>1</v>
      </c>
      <c r="N258" s="233"/>
      <c r="O258" s="231"/>
      <c r="P258" s="209"/>
      <c r="Q258" s="228"/>
      <c r="R258" s="209"/>
      <c r="S258" s="228"/>
      <c r="T258" s="209"/>
      <c r="U258" s="228"/>
    </row>
    <row r="259" spans="1:21" ht="31.5">
      <c r="A259" s="203"/>
      <c r="B259" s="203"/>
      <c r="C259" s="203"/>
      <c r="D259" s="208"/>
      <c r="E259" s="208"/>
      <c r="F259" s="209"/>
      <c r="G259" s="60" t="s">
        <v>479</v>
      </c>
      <c r="H259" s="39">
        <v>43101</v>
      </c>
      <c r="I259" s="29">
        <v>43465</v>
      </c>
      <c r="J259" s="209">
        <v>0.25</v>
      </c>
      <c r="K259" s="209">
        <v>0.5</v>
      </c>
      <c r="L259" s="209">
        <v>0.75</v>
      </c>
      <c r="M259" s="209">
        <v>1</v>
      </c>
      <c r="N259" s="233"/>
      <c r="O259" s="231"/>
      <c r="P259" s="209"/>
      <c r="Q259" s="228"/>
      <c r="R259" s="209"/>
      <c r="S259" s="228"/>
      <c r="T259" s="209"/>
      <c r="U259" s="228"/>
    </row>
    <row r="260" spans="1:21" ht="204">
      <c r="A260" s="203"/>
      <c r="B260" s="203"/>
      <c r="C260" s="60" t="s">
        <v>480</v>
      </c>
      <c r="D260" s="66">
        <v>5.5500000000000001E-2</v>
      </c>
      <c r="E260" s="61" t="s">
        <v>107</v>
      </c>
      <c r="F260" s="62">
        <v>300</v>
      </c>
      <c r="G260" s="52" t="s">
        <v>481</v>
      </c>
      <c r="H260" s="39">
        <v>43101</v>
      </c>
      <c r="I260" s="29">
        <v>43465</v>
      </c>
      <c r="J260" s="99">
        <v>150</v>
      </c>
      <c r="K260" s="62"/>
      <c r="L260" s="62">
        <v>150</v>
      </c>
      <c r="M260" s="62"/>
      <c r="N260" s="133">
        <v>0.66666666666666663</v>
      </c>
      <c r="O260" s="131" t="s">
        <v>661</v>
      </c>
      <c r="P260" s="62"/>
      <c r="Q260" s="72"/>
      <c r="R260" s="62"/>
      <c r="S260" s="72"/>
      <c r="T260" s="62"/>
      <c r="U260" s="72"/>
    </row>
    <row r="261" spans="1:21" ht="178.5">
      <c r="A261" s="203"/>
      <c r="B261" s="203"/>
      <c r="C261" s="60" t="s">
        <v>482</v>
      </c>
      <c r="D261" s="66">
        <v>5.5500000000000001E-2</v>
      </c>
      <c r="E261" s="61" t="s">
        <v>101</v>
      </c>
      <c r="F261" s="61">
        <v>1</v>
      </c>
      <c r="G261" s="52" t="s">
        <v>483</v>
      </c>
      <c r="H261" s="39">
        <v>43101</v>
      </c>
      <c r="I261" s="29">
        <v>43465</v>
      </c>
      <c r="J261" s="98"/>
      <c r="K261" s="61">
        <v>0.5</v>
      </c>
      <c r="L261" s="61"/>
      <c r="M261" s="61">
        <v>1</v>
      </c>
      <c r="N261" s="98">
        <v>7.0000000000000007E-2</v>
      </c>
      <c r="O261" s="134" t="s">
        <v>662</v>
      </c>
      <c r="P261" s="61"/>
      <c r="Q261" s="72"/>
      <c r="R261" s="61"/>
      <c r="S261" s="72"/>
      <c r="T261" s="61"/>
      <c r="U261" s="72"/>
    </row>
    <row r="262" spans="1:21" ht="204.75">
      <c r="A262" s="203"/>
      <c r="B262" s="203"/>
      <c r="C262" s="60" t="s">
        <v>484</v>
      </c>
      <c r="D262" s="66">
        <v>5.5599999999999997E-2</v>
      </c>
      <c r="E262" s="63" t="s">
        <v>101</v>
      </c>
      <c r="F262" s="65">
        <v>1</v>
      </c>
      <c r="G262" s="60" t="s">
        <v>485</v>
      </c>
      <c r="H262" s="39">
        <v>43101</v>
      </c>
      <c r="I262" s="29">
        <v>43465</v>
      </c>
      <c r="J262" s="96">
        <v>0.5</v>
      </c>
      <c r="K262" s="65">
        <v>1</v>
      </c>
      <c r="L262" s="65"/>
      <c r="M262" s="65"/>
      <c r="N262" s="96">
        <v>1</v>
      </c>
      <c r="O262" s="114" t="s">
        <v>663</v>
      </c>
      <c r="P262" s="65"/>
      <c r="Q262" s="72"/>
      <c r="R262" s="65"/>
      <c r="S262" s="72"/>
      <c r="T262" s="65"/>
      <c r="U262" s="72"/>
    </row>
    <row r="263" spans="1:21" ht="31.5">
      <c r="A263" s="203"/>
      <c r="B263" s="203"/>
      <c r="C263" s="203" t="s">
        <v>486</v>
      </c>
      <c r="D263" s="210">
        <v>5.5599999999999997E-2</v>
      </c>
      <c r="E263" s="208" t="s">
        <v>101</v>
      </c>
      <c r="F263" s="207">
        <v>1</v>
      </c>
      <c r="G263" s="60" t="s">
        <v>487</v>
      </c>
      <c r="H263" s="39">
        <v>43101</v>
      </c>
      <c r="I263" s="29">
        <v>43465</v>
      </c>
      <c r="J263" s="207">
        <v>0.25</v>
      </c>
      <c r="K263" s="207">
        <v>0.5</v>
      </c>
      <c r="L263" s="207">
        <v>0.75</v>
      </c>
      <c r="M263" s="207">
        <v>1</v>
      </c>
      <c r="N263" s="207">
        <v>0.25</v>
      </c>
      <c r="O263" s="195" t="s">
        <v>664</v>
      </c>
      <c r="P263" s="207"/>
      <c r="Q263" s="228"/>
      <c r="R263" s="207"/>
      <c r="S263" s="228"/>
      <c r="T263" s="207"/>
      <c r="U263" s="228"/>
    </row>
    <row r="264" spans="1:21" ht="15.75">
      <c r="A264" s="203"/>
      <c r="B264" s="203"/>
      <c r="C264" s="203"/>
      <c r="D264" s="210"/>
      <c r="E264" s="208"/>
      <c r="F264" s="208"/>
      <c r="G264" s="60" t="s">
        <v>488</v>
      </c>
      <c r="H264" s="39">
        <v>43101</v>
      </c>
      <c r="I264" s="29">
        <v>43465</v>
      </c>
      <c r="J264" s="208">
        <v>0.25</v>
      </c>
      <c r="K264" s="208">
        <v>0.5</v>
      </c>
      <c r="L264" s="208">
        <v>0.75</v>
      </c>
      <c r="M264" s="208">
        <v>1</v>
      </c>
      <c r="N264" s="208"/>
      <c r="O264" s="195"/>
      <c r="P264" s="208"/>
      <c r="Q264" s="228"/>
      <c r="R264" s="208"/>
      <c r="S264" s="228"/>
      <c r="T264" s="208"/>
      <c r="U264" s="228"/>
    </row>
    <row r="265" spans="1:21" ht="31.5">
      <c r="A265" s="203"/>
      <c r="B265" s="203"/>
      <c r="C265" s="203" t="s">
        <v>489</v>
      </c>
      <c r="D265" s="210">
        <v>5.5599999999999997E-2</v>
      </c>
      <c r="E265" s="208" t="s">
        <v>101</v>
      </c>
      <c r="F265" s="207">
        <v>1</v>
      </c>
      <c r="G265" s="60" t="s">
        <v>487</v>
      </c>
      <c r="H265" s="39">
        <v>43101</v>
      </c>
      <c r="I265" s="29">
        <v>43465</v>
      </c>
      <c r="J265" s="207">
        <v>0.25</v>
      </c>
      <c r="K265" s="207">
        <v>0.5</v>
      </c>
      <c r="L265" s="207">
        <v>0.75</v>
      </c>
      <c r="M265" s="207">
        <v>1</v>
      </c>
      <c r="N265" s="207">
        <v>0.2</v>
      </c>
      <c r="O265" s="232" t="s">
        <v>665</v>
      </c>
      <c r="P265" s="207"/>
      <c r="Q265" s="228"/>
      <c r="R265" s="207"/>
      <c r="S265" s="228"/>
      <c r="T265" s="207"/>
      <c r="U265" s="228"/>
    </row>
    <row r="266" spans="1:21" ht="15.75">
      <c r="A266" s="203"/>
      <c r="B266" s="203"/>
      <c r="C266" s="203"/>
      <c r="D266" s="210"/>
      <c r="E266" s="208"/>
      <c r="F266" s="208"/>
      <c r="G266" s="60" t="s">
        <v>488</v>
      </c>
      <c r="H266" s="39">
        <v>43101</v>
      </c>
      <c r="I266" s="29">
        <v>43465</v>
      </c>
      <c r="J266" s="208">
        <v>0.25</v>
      </c>
      <c r="K266" s="208">
        <v>0.5</v>
      </c>
      <c r="L266" s="208">
        <v>0.75</v>
      </c>
      <c r="M266" s="208">
        <v>1</v>
      </c>
      <c r="N266" s="208"/>
      <c r="O266" s="232"/>
      <c r="P266" s="208"/>
      <c r="Q266" s="228"/>
      <c r="R266" s="208"/>
      <c r="S266" s="228"/>
      <c r="T266" s="208"/>
      <c r="U266" s="228"/>
    </row>
    <row r="267" spans="1:21">
      <c r="D267" s="93">
        <f>SUM(D251:D265)</f>
        <v>0.49999999999999994</v>
      </c>
    </row>
  </sheetData>
  <mergeCells count="421">
    <mergeCell ref="C131:C133"/>
    <mergeCell ref="D131:D133"/>
    <mergeCell ref="E131:E133"/>
    <mergeCell ref="F131:F133"/>
    <mergeCell ref="T132:U132"/>
    <mergeCell ref="N152:U152"/>
    <mergeCell ref="A144:V144"/>
    <mergeCell ref="A151:V151"/>
    <mergeCell ref="N141:U141"/>
    <mergeCell ref="H142:H143"/>
    <mergeCell ref="I142:I143"/>
    <mergeCell ref="N142:O142"/>
    <mergeCell ref="P142:Q142"/>
    <mergeCell ref="R142:S142"/>
    <mergeCell ref="T142:U142"/>
    <mergeCell ref="A140:V140"/>
    <mergeCell ref="A141:A143"/>
    <mergeCell ref="B141:B143"/>
    <mergeCell ref="C141:C143"/>
    <mergeCell ref="D141:D143"/>
    <mergeCell ref="E141:E143"/>
    <mergeCell ref="F141:F143"/>
    <mergeCell ref="H132:H133"/>
    <mergeCell ref="I132:I133"/>
    <mergeCell ref="H153:H154"/>
    <mergeCell ref="I153:I154"/>
    <mergeCell ref="N153:O153"/>
    <mergeCell ref="P153:Q153"/>
    <mergeCell ref="R153:S153"/>
    <mergeCell ref="T153:U153"/>
    <mergeCell ref="A152:A154"/>
    <mergeCell ref="B152:B154"/>
    <mergeCell ref="C152:C154"/>
    <mergeCell ref="D152:D154"/>
    <mergeCell ref="E152:E154"/>
    <mergeCell ref="F152:F154"/>
    <mergeCell ref="G152:G154"/>
    <mergeCell ref="H152:I152"/>
    <mergeCell ref="J152:M152"/>
    <mergeCell ref="S98:S100"/>
    <mergeCell ref="T98:T100"/>
    <mergeCell ref="U98:U100"/>
    <mergeCell ref="R102:R103"/>
    <mergeCell ref="S102:S103"/>
    <mergeCell ref="T102:T103"/>
    <mergeCell ref="U102:U103"/>
    <mergeCell ref="R105:R108"/>
    <mergeCell ref="S105:S108"/>
    <mergeCell ref="T105:T108"/>
    <mergeCell ref="U105:U108"/>
    <mergeCell ref="S83:S86"/>
    <mergeCell ref="T83:T86"/>
    <mergeCell ref="U83:U86"/>
    <mergeCell ref="R89:R90"/>
    <mergeCell ref="S89:S90"/>
    <mergeCell ref="T89:T90"/>
    <mergeCell ref="U89:U90"/>
    <mergeCell ref="R95:R96"/>
    <mergeCell ref="S95:S96"/>
    <mergeCell ref="T95:T96"/>
    <mergeCell ref="U95:U96"/>
    <mergeCell ref="N102:N103"/>
    <mergeCell ref="O102:O103"/>
    <mergeCell ref="P102:P103"/>
    <mergeCell ref="Q102:Q103"/>
    <mergeCell ref="N105:N108"/>
    <mergeCell ref="O105:O108"/>
    <mergeCell ref="P105:P108"/>
    <mergeCell ref="Q105:Q108"/>
    <mergeCell ref="R83:R86"/>
    <mergeCell ref="R98:R100"/>
    <mergeCell ref="U256:U259"/>
    <mergeCell ref="U263:U264"/>
    <mergeCell ref="U265:U266"/>
    <mergeCell ref="A176:V176"/>
    <mergeCell ref="A177:A179"/>
    <mergeCell ref="B177:B179"/>
    <mergeCell ref="C177:C179"/>
    <mergeCell ref="T256:T259"/>
    <mergeCell ref="T263:T264"/>
    <mergeCell ref="T265:T266"/>
    <mergeCell ref="O253:O255"/>
    <mergeCell ref="O256:O259"/>
    <mergeCell ref="O263:O264"/>
    <mergeCell ref="O265:O266"/>
    <mergeCell ref="Q253:Q255"/>
    <mergeCell ref="Q256:Q259"/>
    <mergeCell ref="Q263:Q264"/>
    <mergeCell ref="Q265:Q266"/>
    <mergeCell ref="S253:S255"/>
    <mergeCell ref="S256:S259"/>
    <mergeCell ref="S263:S264"/>
    <mergeCell ref="S265:S266"/>
    <mergeCell ref="N256:N259"/>
    <mergeCell ref="N263:N264"/>
    <mergeCell ref="N265:N266"/>
    <mergeCell ref="P253:P255"/>
    <mergeCell ref="P256:P259"/>
    <mergeCell ref="P263:P264"/>
    <mergeCell ref="P265:P266"/>
    <mergeCell ref="R253:R255"/>
    <mergeCell ref="R256:R259"/>
    <mergeCell ref="R263:R264"/>
    <mergeCell ref="R265:R266"/>
    <mergeCell ref="A155:V155"/>
    <mergeCell ref="A180:V180"/>
    <mergeCell ref="A188:V188"/>
    <mergeCell ref="A201:V201"/>
    <mergeCell ref="A243:V243"/>
    <mergeCell ref="A250:V250"/>
    <mergeCell ref="N253:N255"/>
    <mergeCell ref="T253:T255"/>
    <mergeCell ref="U253:U255"/>
    <mergeCell ref="D177:D179"/>
    <mergeCell ref="E177:E179"/>
    <mergeCell ref="F177:F179"/>
    <mergeCell ref="G177:G179"/>
    <mergeCell ref="H177:I177"/>
    <mergeCell ref="J177:M177"/>
    <mergeCell ref="N177:U177"/>
    <mergeCell ref="H178:H179"/>
    <mergeCell ref="I178:I179"/>
    <mergeCell ref="N178:O178"/>
    <mergeCell ref="P178:Q178"/>
    <mergeCell ref="R178:S178"/>
    <mergeCell ref="T178:U178"/>
    <mergeCell ref="A246:V246"/>
    <mergeCell ref="A247:A249"/>
    <mergeCell ref="N79:U79"/>
    <mergeCell ref="H80:H81"/>
    <mergeCell ref="I80:I81"/>
    <mergeCell ref="N80:O80"/>
    <mergeCell ref="P80:Q80"/>
    <mergeCell ref="R80:S80"/>
    <mergeCell ref="T80:U80"/>
    <mergeCell ref="A134:V134"/>
    <mergeCell ref="N83:N86"/>
    <mergeCell ref="O83:O86"/>
    <mergeCell ref="P83:P86"/>
    <mergeCell ref="Q83:Q86"/>
    <mergeCell ref="N89:N90"/>
    <mergeCell ref="O89:O90"/>
    <mergeCell ref="P89:P90"/>
    <mergeCell ref="Q89:Q90"/>
    <mergeCell ref="N95:N96"/>
    <mergeCell ref="O95:O96"/>
    <mergeCell ref="P95:P96"/>
    <mergeCell ref="Q95:Q96"/>
    <mergeCell ref="N98:N100"/>
    <mergeCell ref="O98:O100"/>
    <mergeCell ref="P98:P100"/>
    <mergeCell ref="Q98:Q100"/>
    <mergeCell ref="B247:B249"/>
    <mergeCell ref="C247:C249"/>
    <mergeCell ref="D247:D249"/>
    <mergeCell ref="E247:E249"/>
    <mergeCell ref="F247:F249"/>
    <mergeCell ref="G247:G249"/>
    <mergeCell ref="H247:I247"/>
    <mergeCell ref="J247:M247"/>
    <mergeCell ref="N247:U247"/>
    <mergeCell ref="H248:H249"/>
    <mergeCell ref="I248:I249"/>
    <mergeCell ref="N248:O248"/>
    <mergeCell ref="P248:Q248"/>
    <mergeCell ref="R248:S248"/>
    <mergeCell ref="T248:U248"/>
    <mergeCell ref="A239:V239"/>
    <mergeCell ref="A240:A242"/>
    <mergeCell ref="B240:B242"/>
    <mergeCell ref="C240:C242"/>
    <mergeCell ref="D240:D242"/>
    <mergeCell ref="E240:E242"/>
    <mergeCell ref="F240:F242"/>
    <mergeCell ref="G240:G242"/>
    <mergeCell ref="H240:I240"/>
    <mergeCell ref="J240:M240"/>
    <mergeCell ref="N240:U240"/>
    <mergeCell ref="H241:H242"/>
    <mergeCell ref="I241:I242"/>
    <mergeCell ref="N241:O241"/>
    <mergeCell ref="P241:Q241"/>
    <mergeCell ref="R241:S241"/>
    <mergeCell ref="T241:U241"/>
    <mergeCell ref="R186:S186"/>
    <mergeCell ref="T186:U186"/>
    <mergeCell ref="A197:V197"/>
    <mergeCell ref="A198:A200"/>
    <mergeCell ref="B198:B200"/>
    <mergeCell ref="C198:C200"/>
    <mergeCell ref="D198:D200"/>
    <mergeCell ref="E198:E200"/>
    <mergeCell ref="F198:F200"/>
    <mergeCell ref="G198:G200"/>
    <mergeCell ref="H198:I198"/>
    <mergeCell ref="J198:M198"/>
    <mergeCell ref="N198:U198"/>
    <mergeCell ref="H199:H200"/>
    <mergeCell ref="I199:I200"/>
    <mergeCell ref="N199:O199"/>
    <mergeCell ref="P199:Q199"/>
    <mergeCell ref="R199:S199"/>
    <mergeCell ref="T199:U199"/>
    <mergeCell ref="J19:M19"/>
    <mergeCell ref="H20:H21"/>
    <mergeCell ref="I20:I21"/>
    <mergeCell ref="A22:V22"/>
    <mergeCell ref="A82:V82"/>
    <mergeCell ref="A117:V117"/>
    <mergeCell ref="A118:A120"/>
    <mergeCell ref="B118:B120"/>
    <mergeCell ref="C118:C120"/>
    <mergeCell ref="D118:D120"/>
    <mergeCell ref="E118:E120"/>
    <mergeCell ref="F118:F120"/>
    <mergeCell ref="G118:G120"/>
    <mergeCell ref="H118:I118"/>
    <mergeCell ref="J118:M118"/>
    <mergeCell ref="N118:U118"/>
    <mergeCell ref="H119:H120"/>
    <mergeCell ref="I119:I120"/>
    <mergeCell ref="N119:O119"/>
    <mergeCell ref="P119:Q119"/>
    <mergeCell ref="R119:S119"/>
    <mergeCell ref="T119:U119"/>
    <mergeCell ref="A78:V78"/>
    <mergeCell ref="A79:A81"/>
    <mergeCell ref="B12:B14"/>
    <mergeCell ref="A19:A21"/>
    <mergeCell ref="B19:B21"/>
    <mergeCell ref="C19:C21"/>
    <mergeCell ref="D19:D21"/>
    <mergeCell ref="E19:E21"/>
    <mergeCell ref="F19:F21"/>
    <mergeCell ref="G19:G21"/>
    <mergeCell ref="H19:I19"/>
    <mergeCell ref="J79:M79"/>
    <mergeCell ref="B98:B100"/>
    <mergeCell ref="C98:C100"/>
    <mergeCell ref="E5:E7"/>
    <mergeCell ref="F5:F7"/>
    <mergeCell ref="A5:A7"/>
    <mergeCell ref="B5:B7"/>
    <mergeCell ref="C5:C7"/>
    <mergeCell ref="D5:D7"/>
    <mergeCell ref="G5:G7"/>
    <mergeCell ref="I5:J5"/>
    <mergeCell ref="K5:N5"/>
    <mergeCell ref="I6:I7"/>
    <mergeCell ref="J6:J7"/>
    <mergeCell ref="H5:H7"/>
    <mergeCell ref="N19:U19"/>
    <mergeCell ref="N20:O20"/>
    <mergeCell ref="P20:Q20"/>
    <mergeCell ref="R20:S20"/>
    <mergeCell ref="T20:U20"/>
    <mergeCell ref="A16:V16"/>
    <mergeCell ref="A18:V18"/>
    <mergeCell ref="A8:A14"/>
    <mergeCell ref="B8:B11"/>
    <mergeCell ref="A23:A76"/>
    <mergeCell ref="B23:B76"/>
    <mergeCell ref="A83:A115"/>
    <mergeCell ref="B83:B86"/>
    <mergeCell ref="C83:C86"/>
    <mergeCell ref="D83:D86"/>
    <mergeCell ref="E83:E86"/>
    <mergeCell ref="F83:F86"/>
    <mergeCell ref="H83:H86"/>
    <mergeCell ref="D89:D90"/>
    <mergeCell ref="E89:E90"/>
    <mergeCell ref="F89:F90"/>
    <mergeCell ref="E79:E81"/>
    <mergeCell ref="F79:F81"/>
    <mergeCell ref="G79:G81"/>
    <mergeCell ref="H79:I79"/>
    <mergeCell ref="I83:I86"/>
    <mergeCell ref="B79:B81"/>
    <mergeCell ref="C79:C81"/>
    <mergeCell ref="D79:D81"/>
    <mergeCell ref="J83:J86"/>
    <mergeCell ref="K83:K86"/>
    <mergeCell ref="L83:L86"/>
    <mergeCell ref="M83:M86"/>
    <mergeCell ref="M89:M90"/>
    <mergeCell ref="B95:B96"/>
    <mergeCell ref="C95:C96"/>
    <mergeCell ref="D95:D96"/>
    <mergeCell ref="E95:E96"/>
    <mergeCell ref="F95:F96"/>
    <mergeCell ref="H95:H96"/>
    <mergeCell ref="I95:I96"/>
    <mergeCell ref="J95:J96"/>
    <mergeCell ref="K95:K96"/>
    <mergeCell ref="L95:L96"/>
    <mergeCell ref="M95:M96"/>
    <mergeCell ref="H89:H90"/>
    <mergeCell ref="I89:I90"/>
    <mergeCell ref="J89:J90"/>
    <mergeCell ref="K89:K90"/>
    <mergeCell ref="L89:L90"/>
    <mergeCell ref="B89:B90"/>
    <mergeCell ref="C89:C90"/>
    <mergeCell ref="E105:E108"/>
    <mergeCell ref="F105:F108"/>
    <mergeCell ref="A121:V121"/>
    <mergeCell ref="G131:G133"/>
    <mergeCell ref="H131:I131"/>
    <mergeCell ref="J131:M131"/>
    <mergeCell ref="N131:U131"/>
    <mergeCell ref="M98:M100"/>
    <mergeCell ref="B102:B103"/>
    <mergeCell ref="C102:C103"/>
    <mergeCell ref="D102:D103"/>
    <mergeCell ref="E102:E103"/>
    <mergeCell ref="F102:F103"/>
    <mergeCell ref="H102:H103"/>
    <mergeCell ref="I102:I103"/>
    <mergeCell ref="J102:J103"/>
    <mergeCell ref="K102:K103"/>
    <mergeCell ref="L102:L103"/>
    <mergeCell ref="M102:M103"/>
    <mergeCell ref="H98:H100"/>
    <mergeCell ref="I98:I100"/>
    <mergeCell ref="J98:J100"/>
    <mergeCell ref="K98:K100"/>
    <mergeCell ref="L98:L100"/>
    <mergeCell ref="R132:S132"/>
    <mergeCell ref="B131:B133"/>
    <mergeCell ref="M253:M255"/>
    <mergeCell ref="C256:C259"/>
    <mergeCell ref="D256:D259"/>
    <mergeCell ref="E256:E259"/>
    <mergeCell ref="F256:F259"/>
    <mergeCell ref="M105:M108"/>
    <mergeCell ref="D98:D100"/>
    <mergeCell ref="E98:E100"/>
    <mergeCell ref="F98:F100"/>
    <mergeCell ref="A130:V130"/>
    <mergeCell ref="A131:A133"/>
    <mergeCell ref="A122:A128"/>
    <mergeCell ref="A135:A138"/>
    <mergeCell ref="B135:B138"/>
    <mergeCell ref="H105:H108"/>
    <mergeCell ref="I105:I108"/>
    <mergeCell ref="J105:J108"/>
    <mergeCell ref="K105:K108"/>
    <mergeCell ref="L105:L108"/>
    <mergeCell ref="B105:B108"/>
    <mergeCell ref="C105:C108"/>
    <mergeCell ref="D105:D108"/>
    <mergeCell ref="M265:M266"/>
    <mergeCell ref="C265:C266"/>
    <mergeCell ref="D265:D266"/>
    <mergeCell ref="E265:E266"/>
    <mergeCell ref="F265:F266"/>
    <mergeCell ref="M256:M259"/>
    <mergeCell ref="M263:M264"/>
    <mergeCell ref="N132:O132"/>
    <mergeCell ref="P132:Q132"/>
    <mergeCell ref="A184:V184"/>
    <mergeCell ref="A185:A187"/>
    <mergeCell ref="B185:B187"/>
    <mergeCell ref="C185:C187"/>
    <mergeCell ref="D185:D187"/>
    <mergeCell ref="E185:E187"/>
    <mergeCell ref="F185:F187"/>
    <mergeCell ref="G185:G187"/>
    <mergeCell ref="H185:I185"/>
    <mergeCell ref="J185:M185"/>
    <mergeCell ref="N185:U185"/>
    <mergeCell ref="H186:H187"/>
    <mergeCell ref="I186:I187"/>
    <mergeCell ref="N186:O186"/>
    <mergeCell ref="P186:Q186"/>
    <mergeCell ref="A251:A266"/>
    <mergeCell ref="B251:B266"/>
    <mergeCell ref="C253:C255"/>
    <mergeCell ref="D253:D255"/>
    <mergeCell ref="E253:E255"/>
    <mergeCell ref="F253:F255"/>
    <mergeCell ref="J253:J255"/>
    <mergeCell ref="K253:K255"/>
    <mergeCell ref="L253:L255"/>
    <mergeCell ref="J265:J266"/>
    <mergeCell ref="J256:J259"/>
    <mergeCell ref="K256:K259"/>
    <mergeCell ref="L256:L259"/>
    <mergeCell ref="C263:C264"/>
    <mergeCell ref="D263:D264"/>
    <mergeCell ref="E263:E264"/>
    <mergeCell ref="F263:F264"/>
    <mergeCell ref="J263:J264"/>
    <mergeCell ref="K263:K264"/>
    <mergeCell ref="L263:L264"/>
    <mergeCell ref="K265:K266"/>
    <mergeCell ref="L265:L266"/>
    <mergeCell ref="O5:V5"/>
    <mergeCell ref="O6:P6"/>
    <mergeCell ref="Q6:R6"/>
    <mergeCell ref="S6:T6"/>
    <mergeCell ref="U6:V6"/>
    <mergeCell ref="A4:V4"/>
    <mergeCell ref="O203:O204"/>
    <mergeCell ref="A17:V17"/>
    <mergeCell ref="A156:A174"/>
    <mergeCell ref="B156:B174"/>
    <mergeCell ref="A202:A237"/>
    <mergeCell ref="B202:B237"/>
    <mergeCell ref="G203:G204"/>
    <mergeCell ref="H203:H204"/>
    <mergeCell ref="I203:I204"/>
    <mergeCell ref="A181:A182"/>
    <mergeCell ref="B181:B182"/>
    <mergeCell ref="A189:A195"/>
    <mergeCell ref="B189:B195"/>
    <mergeCell ref="G141:G143"/>
    <mergeCell ref="H141:I141"/>
    <mergeCell ref="J141:M141"/>
    <mergeCell ref="A145:A149"/>
    <mergeCell ref="B145:B149"/>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9"/>
  <sheetViews>
    <sheetView zoomScale="90" zoomScaleNormal="90" workbookViewId="0">
      <selection activeCell="Y10" sqref="Y10"/>
    </sheetView>
  </sheetViews>
  <sheetFormatPr baseColWidth="10" defaultColWidth="10.7109375" defaultRowHeight="12.75"/>
  <cols>
    <col min="1" max="1" width="19.7109375" customWidth="1"/>
    <col min="2" max="2" width="21.28515625" customWidth="1"/>
    <col min="3" max="3" width="26.85546875" customWidth="1"/>
    <col min="4" max="4" width="17.28515625" style="11" customWidth="1"/>
    <col min="5" max="5" width="13.28515625" customWidth="1"/>
    <col min="6" max="6" width="13.7109375" style="11" customWidth="1"/>
    <col min="7" max="7" width="38.5703125" customWidth="1"/>
    <col min="8" max="8" width="45.7109375" style="14" customWidth="1"/>
    <col min="9" max="9" width="20" customWidth="1"/>
    <col min="10" max="14" width="17.140625" customWidth="1"/>
  </cols>
  <sheetData>
    <row r="1" spans="1:22" ht="36" customHeight="1"/>
    <row r="2" spans="1:22" ht="24" customHeight="1"/>
    <row r="4" spans="1:22" ht="33.75">
      <c r="A4" s="174" t="s">
        <v>737</v>
      </c>
      <c r="B4" s="175"/>
      <c r="C4" s="175"/>
      <c r="D4" s="175"/>
      <c r="E4" s="175"/>
      <c r="F4" s="175"/>
      <c r="G4" s="175"/>
      <c r="H4" s="175"/>
      <c r="I4" s="175"/>
      <c r="J4" s="175"/>
      <c r="K4" s="175"/>
      <c r="L4" s="175"/>
      <c r="M4" s="175"/>
      <c r="N4" s="175"/>
      <c r="O4" s="175"/>
      <c r="P4" s="175"/>
      <c r="Q4" s="175"/>
      <c r="R4" s="175"/>
      <c r="S4" s="175"/>
      <c r="T4" s="175"/>
      <c r="U4" s="175"/>
      <c r="V4" s="175"/>
    </row>
    <row r="5" spans="1:22" ht="27.75" customHeight="1">
      <c r="A5" s="179" t="s">
        <v>99</v>
      </c>
      <c r="B5" s="179" t="s">
        <v>74</v>
      </c>
      <c r="C5" s="179" t="s">
        <v>65</v>
      </c>
      <c r="D5" s="234" t="s">
        <v>66</v>
      </c>
      <c r="E5" s="179" t="s">
        <v>67</v>
      </c>
      <c r="F5" s="234" t="s">
        <v>68</v>
      </c>
      <c r="G5" s="179" t="s">
        <v>69</v>
      </c>
      <c r="H5" s="179" t="s">
        <v>666</v>
      </c>
      <c r="I5" s="180" t="s">
        <v>70</v>
      </c>
      <c r="J5" s="180"/>
      <c r="K5" s="179" t="s">
        <v>79</v>
      </c>
      <c r="L5" s="179"/>
      <c r="M5" s="179"/>
      <c r="N5" s="179"/>
      <c r="O5" s="176" t="s">
        <v>490</v>
      </c>
      <c r="P5" s="176"/>
      <c r="Q5" s="176"/>
      <c r="R5" s="176"/>
      <c r="S5" s="176"/>
      <c r="T5" s="176"/>
      <c r="U5" s="176"/>
      <c r="V5" s="176"/>
    </row>
    <row r="6" spans="1:22" ht="15.75">
      <c r="A6" s="179"/>
      <c r="B6" s="179"/>
      <c r="C6" s="179"/>
      <c r="D6" s="234"/>
      <c r="E6" s="179"/>
      <c r="F6" s="234"/>
      <c r="G6" s="179"/>
      <c r="H6" s="179"/>
      <c r="I6" s="179" t="s">
        <v>71</v>
      </c>
      <c r="J6" s="179" t="s">
        <v>72</v>
      </c>
      <c r="K6" s="108" t="s">
        <v>75</v>
      </c>
      <c r="L6" s="108" t="s">
        <v>76</v>
      </c>
      <c r="M6" s="108" t="s">
        <v>77</v>
      </c>
      <c r="N6" s="108" t="s">
        <v>78</v>
      </c>
      <c r="O6" s="177" t="s">
        <v>75</v>
      </c>
      <c r="P6" s="177"/>
      <c r="Q6" s="177" t="s">
        <v>76</v>
      </c>
      <c r="R6" s="177"/>
      <c r="S6" s="177" t="s">
        <v>77</v>
      </c>
      <c r="T6" s="177"/>
      <c r="U6" s="177" t="s">
        <v>78</v>
      </c>
      <c r="V6" s="177"/>
    </row>
    <row r="7" spans="1:22" ht="45">
      <c r="A7" s="179"/>
      <c r="B7" s="179"/>
      <c r="C7" s="179"/>
      <c r="D7" s="234"/>
      <c r="E7" s="179"/>
      <c r="F7" s="234"/>
      <c r="G7" s="179"/>
      <c r="H7" s="179"/>
      <c r="I7" s="179"/>
      <c r="J7" s="179"/>
      <c r="K7" s="109" t="s">
        <v>129</v>
      </c>
      <c r="L7" s="109" t="s">
        <v>129</v>
      </c>
      <c r="M7" s="109" t="s">
        <v>129</v>
      </c>
      <c r="N7" s="109" t="s">
        <v>129</v>
      </c>
      <c r="O7" s="67" t="s">
        <v>492</v>
      </c>
      <c r="P7" s="168" t="s">
        <v>491</v>
      </c>
      <c r="Q7" s="67" t="s">
        <v>492</v>
      </c>
      <c r="R7" s="67" t="s">
        <v>491</v>
      </c>
      <c r="S7" s="67" t="s">
        <v>492</v>
      </c>
      <c r="T7" s="67" t="s">
        <v>491</v>
      </c>
      <c r="U7" s="67" t="s">
        <v>492</v>
      </c>
      <c r="V7" s="67" t="s">
        <v>491</v>
      </c>
    </row>
    <row r="8" spans="1:22" ht="75">
      <c r="A8" s="182" t="s">
        <v>58</v>
      </c>
      <c r="B8" s="181" t="s">
        <v>82</v>
      </c>
      <c r="C8" s="81" t="s">
        <v>132</v>
      </c>
      <c r="D8" s="82">
        <v>0.12</v>
      </c>
      <c r="E8" s="81" t="s">
        <v>101</v>
      </c>
      <c r="F8" s="82">
        <v>1</v>
      </c>
      <c r="G8" s="83" t="s">
        <v>671</v>
      </c>
      <c r="H8" s="139" t="s">
        <v>694</v>
      </c>
      <c r="I8" s="84">
        <v>43102</v>
      </c>
      <c r="J8" s="84">
        <v>43462</v>
      </c>
      <c r="K8" s="82">
        <v>0.25</v>
      </c>
      <c r="L8" s="82">
        <v>0.5</v>
      </c>
      <c r="M8" s="82">
        <v>0.75</v>
      </c>
      <c r="N8" s="82">
        <v>1</v>
      </c>
      <c r="O8" s="82"/>
      <c r="P8" s="170"/>
      <c r="Q8" s="82"/>
      <c r="R8" s="170"/>
      <c r="S8" s="82"/>
      <c r="T8" s="170"/>
      <c r="U8" s="82"/>
      <c r="V8" s="170"/>
    </row>
    <row r="9" spans="1:22" ht="60">
      <c r="A9" s="182"/>
      <c r="B9" s="181"/>
      <c r="C9" s="81" t="s">
        <v>130</v>
      </c>
      <c r="D9" s="82">
        <v>0.12</v>
      </c>
      <c r="E9" s="81" t="s">
        <v>101</v>
      </c>
      <c r="F9" s="82">
        <v>1</v>
      </c>
      <c r="G9" s="85" t="s">
        <v>124</v>
      </c>
      <c r="H9" s="81" t="s">
        <v>695</v>
      </c>
      <c r="I9" s="84">
        <v>43102</v>
      </c>
      <c r="J9" s="84">
        <v>43462</v>
      </c>
      <c r="K9" s="82">
        <v>0.15</v>
      </c>
      <c r="L9" s="82">
        <v>0.3</v>
      </c>
      <c r="M9" s="82">
        <v>0.6</v>
      </c>
      <c r="N9" s="82">
        <v>1</v>
      </c>
      <c r="O9" s="82"/>
      <c r="P9" s="170"/>
      <c r="Q9" s="82"/>
      <c r="R9" s="170"/>
      <c r="S9" s="82"/>
      <c r="T9" s="170"/>
      <c r="U9" s="82"/>
      <c r="V9" s="170"/>
    </row>
    <row r="10" spans="1:22" ht="90">
      <c r="A10" s="182"/>
      <c r="B10" s="181"/>
      <c r="C10" s="81" t="s">
        <v>133</v>
      </c>
      <c r="D10" s="82">
        <v>0.12</v>
      </c>
      <c r="E10" s="81" t="s">
        <v>101</v>
      </c>
      <c r="F10" s="82">
        <v>1</v>
      </c>
      <c r="G10" s="86" t="s">
        <v>731</v>
      </c>
      <c r="H10" s="139" t="s">
        <v>696</v>
      </c>
      <c r="I10" s="84">
        <v>43102</v>
      </c>
      <c r="J10" s="84">
        <v>43462</v>
      </c>
      <c r="K10" s="82">
        <v>0.15</v>
      </c>
      <c r="L10" s="82">
        <v>0.3</v>
      </c>
      <c r="M10" s="82">
        <v>0.7</v>
      </c>
      <c r="N10" s="82">
        <v>1</v>
      </c>
      <c r="O10" s="82"/>
      <c r="P10" s="170"/>
      <c r="Q10" s="82"/>
      <c r="R10" s="170"/>
      <c r="S10" s="82"/>
      <c r="T10" s="170"/>
      <c r="U10" s="82"/>
      <c r="V10" s="170"/>
    </row>
    <row r="11" spans="1:22" ht="90">
      <c r="A11" s="182"/>
      <c r="B11" s="181"/>
      <c r="C11" s="81" t="s">
        <v>134</v>
      </c>
      <c r="D11" s="82">
        <v>0.12</v>
      </c>
      <c r="E11" s="81" t="s">
        <v>101</v>
      </c>
      <c r="F11" s="82">
        <v>1</v>
      </c>
      <c r="G11" s="85" t="s">
        <v>83</v>
      </c>
      <c r="H11" s="139" t="s">
        <v>697</v>
      </c>
      <c r="I11" s="84">
        <v>43102</v>
      </c>
      <c r="J11" s="84">
        <v>43462</v>
      </c>
      <c r="K11" s="82">
        <v>0.15</v>
      </c>
      <c r="L11" s="82">
        <v>0.3</v>
      </c>
      <c r="M11" s="82">
        <v>0.7</v>
      </c>
      <c r="N11" s="82">
        <v>1</v>
      </c>
      <c r="O11" s="82"/>
      <c r="P11" s="170"/>
      <c r="Q11" s="82"/>
      <c r="R11" s="170"/>
      <c r="S11" s="82"/>
      <c r="T11" s="170"/>
      <c r="U11" s="82"/>
      <c r="V11" s="170"/>
    </row>
    <row r="12" spans="1:22" ht="135">
      <c r="A12" s="182"/>
      <c r="B12" s="181"/>
      <c r="C12" s="81" t="s">
        <v>135</v>
      </c>
      <c r="D12" s="82">
        <v>0.05</v>
      </c>
      <c r="E12" s="81" t="s">
        <v>101</v>
      </c>
      <c r="F12" s="82">
        <v>1</v>
      </c>
      <c r="G12" s="85" t="s">
        <v>84</v>
      </c>
      <c r="H12" s="139" t="s">
        <v>698</v>
      </c>
      <c r="I12" s="84">
        <v>43102</v>
      </c>
      <c r="J12" s="84">
        <v>43462</v>
      </c>
      <c r="K12" s="82">
        <v>0.25</v>
      </c>
      <c r="L12" s="82">
        <v>0.5</v>
      </c>
      <c r="M12" s="82">
        <v>0.75</v>
      </c>
      <c r="N12" s="82">
        <v>1</v>
      </c>
      <c r="O12" s="82"/>
      <c r="P12" s="170"/>
      <c r="Q12" s="82"/>
      <c r="R12" s="170"/>
      <c r="S12" s="82"/>
      <c r="T12" s="170"/>
      <c r="U12" s="82"/>
      <c r="V12" s="170"/>
    </row>
    <row r="13" spans="1:22" ht="68.25" customHeight="1">
      <c r="A13" s="182"/>
      <c r="B13" s="181"/>
      <c r="C13" s="81" t="s">
        <v>136</v>
      </c>
      <c r="D13" s="82">
        <v>0.04</v>
      </c>
      <c r="E13" s="81" t="s">
        <v>101</v>
      </c>
      <c r="F13" s="82">
        <v>1</v>
      </c>
      <c r="G13" s="85" t="s">
        <v>125</v>
      </c>
      <c r="H13" s="81" t="s">
        <v>699</v>
      </c>
      <c r="I13" s="84">
        <v>43102</v>
      </c>
      <c r="J13" s="84">
        <v>43462</v>
      </c>
      <c r="K13" s="82">
        <v>1</v>
      </c>
      <c r="L13" s="82">
        <v>1</v>
      </c>
      <c r="M13" s="82">
        <v>1</v>
      </c>
      <c r="N13" s="82">
        <v>1</v>
      </c>
      <c r="O13" s="82"/>
      <c r="P13" s="170"/>
      <c r="Q13" s="82"/>
      <c r="R13" s="170"/>
      <c r="S13" s="82"/>
      <c r="T13" s="170"/>
      <c r="U13" s="82"/>
      <c r="V13" s="170"/>
    </row>
    <row r="14" spans="1:22" ht="104.25" customHeight="1">
      <c r="A14" s="182"/>
      <c r="B14" s="181" t="s">
        <v>85</v>
      </c>
      <c r="C14" s="81" t="s">
        <v>137</v>
      </c>
      <c r="D14" s="82">
        <v>0.04</v>
      </c>
      <c r="E14" s="81" t="s">
        <v>101</v>
      </c>
      <c r="F14" s="82">
        <v>1</v>
      </c>
      <c r="G14" s="85" t="s">
        <v>126</v>
      </c>
      <c r="H14" s="139" t="s">
        <v>700</v>
      </c>
      <c r="I14" s="84">
        <v>43102</v>
      </c>
      <c r="J14" s="84">
        <v>43462</v>
      </c>
      <c r="K14" s="82">
        <v>0.1</v>
      </c>
      <c r="L14" s="82">
        <v>0.3</v>
      </c>
      <c r="M14" s="82">
        <v>0.7</v>
      </c>
      <c r="N14" s="82">
        <v>1</v>
      </c>
      <c r="O14" s="82"/>
      <c r="P14" s="170"/>
      <c r="Q14" s="82"/>
      <c r="R14" s="170"/>
      <c r="S14" s="82"/>
      <c r="T14" s="170"/>
      <c r="U14" s="82"/>
      <c r="V14" s="170"/>
    </row>
    <row r="15" spans="1:22" ht="75">
      <c r="A15" s="182"/>
      <c r="B15" s="181"/>
      <c r="C15" s="81" t="s">
        <v>138</v>
      </c>
      <c r="D15" s="82">
        <v>0.05</v>
      </c>
      <c r="E15" s="81" t="s">
        <v>107</v>
      </c>
      <c r="F15" s="161">
        <v>1</v>
      </c>
      <c r="G15" s="85" t="s">
        <v>86</v>
      </c>
      <c r="H15" s="141" t="s">
        <v>732</v>
      </c>
      <c r="I15" s="84">
        <v>43102</v>
      </c>
      <c r="J15" s="84">
        <v>43462</v>
      </c>
      <c r="K15" s="82">
        <v>0.15</v>
      </c>
      <c r="L15" s="82">
        <v>0.3</v>
      </c>
      <c r="M15" s="82">
        <v>0.7</v>
      </c>
      <c r="N15" s="82">
        <v>1</v>
      </c>
      <c r="O15" s="82"/>
      <c r="P15" s="170"/>
      <c r="Q15" s="82"/>
      <c r="R15" s="170"/>
      <c r="S15" s="82"/>
      <c r="T15" s="170"/>
      <c r="U15" s="82"/>
      <c r="V15" s="170"/>
    </row>
    <row r="16" spans="1:22" ht="90">
      <c r="A16" s="182"/>
      <c r="B16" s="181"/>
      <c r="C16" s="81" t="s">
        <v>139</v>
      </c>
      <c r="D16" s="82">
        <v>0.12</v>
      </c>
      <c r="E16" s="81" t="s">
        <v>101</v>
      </c>
      <c r="F16" s="82">
        <v>1</v>
      </c>
      <c r="G16" s="85" t="s">
        <v>87</v>
      </c>
      <c r="H16" s="139" t="s">
        <v>701</v>
      </c>
      <c r="I16" s="84">
        <v>43102</v>
      </c>
      <c r="J16" s="84">
        <v>43462</v>
      </c>
      <c r="K16" s="82">
        <v>0.15</v>
      </c>
      <c r="L16" s="82">
        <v>0.4</v>
      </c>
      <c r="M16" s="82">
        <v>0.7</v>
      </c>
      <c r="N16" s="82">
        <v>1</v>
      </c>
      <c r="O16" s="82"/>
      <c r="P16" s="170"/>
      <c r="Q16" s="82"/>
      <c r="R16" s="170"/>
      <c r="S16" s="82"/>
      <c r="T16" s="170"/>
      <c r="U16" s="82"/>
      <c r="V16" s="170"/>
    </row>
    <row r="17" spans="1:22" ht="75">
      <c r="A17" s="182"/>
      <c r="B17" s="181"/>
      <c r="C17" s="81" t="s">
        <v>140</v>
      </c>
      <c r="D17" s="82">
        <v>0.05</v>
      </c>
      <c r="E17" s="81" t="s">
        <v>101</v>
      </c>
      <c r="F17" s="82">
        <v>1</v>
      </c>
      <c r="G17" s="86" t="s">
        <v>127</v>
      </c>
      <c r="H17" s="141" t="s">
        <v>702</v>
      </c>
      <c r="I17" s="84">
        <v>43102</v>
      </c>
      <c r="J17" s="84">
        <v>43462</v>
      </c>
      <c r="K17" s="82">
        <v>0.25</v>
      </c>
      <c r="L17" s="82">
        <v>0.5</v>
      </c>
      <c r="M17" s="82">
        <v>0.75</v>
      </c>
      <c r="N17" s="82">
        <v>1</v>
      </c>
      <c r="O17" s="82"/>
      <c r="P17" s="170"/>
      <c r="Q17" s="82"/>
      <c r="R17" s="170"/>
      <c r="S17" s="82"/>
      <c r="T17" s="170"/>
      <c r="U17" s="82"/>
      <c r="V17" s="170"/>
    </row>
    <row r="18" spans="1:22" ht="75">
      <c r="A18" s="182"/>
      <c r="B18" s="181"/>
      <c r="C18" s="81" t="s">
        <v>141</v>
      </c>
      <c r="D18" s="82">
        <v>0.05</v>
      </c>
      <c r="E18" s="81" t="s">
        <v>101</v>
      </c>
      <c r="F18" s="82">
        <v>1</v>
      </c>
      <c r="G18" s="85" t="s">
        <v>131</v>
      </c>
      <c r="H18" s="141" t="s">
        <v>703</v>
      </c>
      <c r="I18" s="84">
        <v>43102</v>
      </c>
      <c r="J18" s="84">
        <v>43462</v>
      </c>
      <c r="K18" s="82">
        <v>0.25</v>
      </c>
      <c r="L18" s="82">
        <v>0.5</v>
      </c>
      <c r="M18" s="82">
        <v>0.75</v>
      </c>
      <c r="N18" s="82">
        <v>1</v>
      </c>
      <c r="O18" s="82"/>
      <c r="P18" s="170"/>
      <c r="Q18" s="82"/>
      <c r="R18" s="170"/>
      <c r="S18" s="82"/>
      <c r="T18" s="170"/>
      <c r="U18" s="82"/>
      <c r="V18" s="170"/>
    </row>
    <row r="19" spans="1:22" ht="135">
      <c r="A19" s="182"/>
      <c r="B19" s="181"/>
      <c r="C19" s="81" t="s">
        <v>142</v>
      </c>
      <c r="D19" s="82">
        <v>0.04</v>
      </c>
      <c r="E19" s="81" t="s">
        <v>101</v>
      </c>
      <c r="F19" s="82">
        <v>1</v>
      </c>
      <c r="G19" s="85" t="s">
        <v>90</v>
      </c>
      <c r="H19" s="141" t="s">
        <v>704</v>
      </c>
      <c r="I19" s="84">
        <v>43102</v>
      </c>
      <c r="J19" s="84">
        <v>43462</v>
      </c>
      <c r="K19" s="82">
        <v>0.1</v>
      </c>
      <c r="L19" s="82">
        <v>0.3</v>
      </c>
      <c r="M19" s="82">
        <v>0.7</v>
      </c>
      <c r="N19" s="82">
        <v>1</v>
      </c>
      <c r="O19" s="82"/>
      <c r="P19" s="171"/>
      <c r="Q19" s="82"/>
      <c r="R19" s="171"/>
      <c r="S19" s="82"/>
      <c r="T19" s="171"/>
      <c r="U19" s="82"/>
      <c r="V19" s="171"/>
    </row>
  </sheetData>
  <mergeCells count="21">
    <mergeCell ref="C5:C7"/>
    <mergeCell ref="D5:D7"/>
    <mergeCell ref="E5:E7"/>
    <mergeCell ref="A4:V4"/>
    <mergeCell ref="A8:A19"/>
    <mergeCell ref="B8:B13"/>
    <mergeCell ref="B14:B19"/>
    <mergeCell ref="A5:A7"/>
    <mergeCell ref="B5:B7"/>
    <mergeCell ref="F5:F7"/>
    <mergeCell ref="G5:G7"/>
    <mergeCell ref="H5:H7"/>
    <mergeCell ref="I5:J5"/>
    <mergeCell ref="K5:N5"/>
    <mergeCell ref="I6:I7"/>
    <mergeCell ref="J6:J7"/>
    <mergeCell ref="O5:V5"/>
    <mergeCell ref="O6:P6"/>
    <mergeCell ref="Q6:R6"/>
    <mergeCell ref="S6:T6"/>
    <mergeCell ref="U6:V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topLeftCell="A7" zoomScale="80" zoomScaleNormal="80" workbookViewId="0">
      <selection activeCell="F14" sqref="F14"/>
    </sheetView>
  </sheetViews>
  <sheetFormatPr baseColWidth="10" defaultColWidth="10.7109375" defaultRowHeight="12.75"/>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8" width="47.7109375" style="14" customWidth="1"/>
    <col min="9" max="10" width="17.140625" customWidth="1"/>
    <col min="11" max="14" width="19.7109375" customWidth="1"/>
  </cols>
  <sheetData>
    <row r="1" spans="1:22" ht="40.5" customHeight="1"/>
    <row r="2" spans="1:22" ht="12.75" customHeight="1"/>
    <row r="4" spans="1:22" ht="33.75">
      <c r="A4" s="174" t="s">
        <v>737</v>
      </c>
      <c r="B4" s="175"/>
      <c r="C4" s="175"/>
      <c r="D4" s="175"/>
      <c r="E4" s="175"/>
      <c r="F4" s="175"/>
      <c r="G4" s="175"/>
      <c r="H4" s="175"/>
      <c r="I4" s="175"/>
      <c r="J4" s="175"/>
      <c r="K4" s="175"/>
      <c r="L4" s="175"/>
      <c r="M4" s="175"/>
      <c r="N4" s="175"/>
      <c r="O4" s="175"/>
      <c r="P4" s="175"/>
      <c r="Q4" s="175"/>
      <c r="R4" s="175"/>
      <c r="S4" s="175"/>
      <c r="T4" s="175"/>
      <c r="U4" s="175"/>
      <c r="V4" s="175"/>
    </row>
    <row r="5" spans="1:22" ht="30" customHeight="1">
      <c r="A5" s="179" t="s">
        <v>99</v>
      </c>
      <c r="B5" s="179" t="s">
        <v>74</v>
      </c>
      <c r="C5" s="179" t="s">
        <v>65</v>
      </c>
      <c r="D5" s="179" t="s">
        <v>66</v>
      </c>
      <c r="E5" s="179" t="s">
        <v>67</v>
      </c>
      <c r="F5" s="179" t="s">
        <v>68</v>
      </c>
      <c r="G5" s="179" t="s">
        <v>69</v>
      </c>
      <c r="H5" s="179" t="s">
        <v>666</v>
      </c>
      <c r="I5" s="180" t="s">
        <v>70</v>
      </c>
      <c r="J5" s="180"/>
      <c r="K5" s="179" t="s">
        <v>79</v>
      </c>
      <c r="L5" s="179"/>
      <c r="M5" s="179"/>
      <c r="N5" s="179"/>
      <c r="O5" s="176" t="s">
        <v>490</v>
      </c>
      <c r="P5" s="176"/>
      <c r="Q5" s="176"/>
      <c r="R5" s="176"/>
      <c r="S5" s="176"/>
      <c r="T5" s="176"/>
      <c r="U5" s="176"/>
      <c r="V5" s="176"/>
    </row>
    <row r="6" spans="1:22" ht="30" customHeight="1">
      <c r="A6" s="179"/>
      <c r="B6" s="179"/>
      <c r="C6" s="179"/>
      <c r="D6" s="179"/>
      <c r="E6" s="179"/>
      <c r="F6" s="179"/>
      <c r="G6" s="179"/>
      <c r="H6" s="179"/>
      <c r="I6" s="179" t="s">
        <v>71</v>
      </c>
      <c r="J6" s="179" t="s">
        <v>72</v>
      </c>
      <c r="K6" s="108" t="s">
        <v>75</v>
      </c>
      <c r="L6" s="108" t="s">
        <v>76</v>
      </c>
      <c r="M6" s="108" t="s">
        <v>77</v>
      </c>
      <c r="N6" s="108" t="s">
        <v>78</v>
      </c>
      <c r="O6" s="177" t="s">
        <v>75</v>
      </c>
      <c r="P6" s="177"/>
      <c r="Q6" s="177" t="s">
        <v>76</v>
      </c>
      <c r="R6" s="177"/>
      <c r="S6" s="177" t="s">
        <v>77</v>
      </c>
      <c r="T6" s="177"/>
      <c r="U6" s="177" t="s">
        <v>78</v>
      </c>
      <c r="V6" s="177"/>
    </row>
    <row r="7" spans="1:22" ht="45">
      <c r="A7" s="179"/>
      <c r="B7" s="179"/>
      <c r="C7" s="179"/>
      <c r="D7" s="179"/>
      <c r="E7" s="179"/>
      <c r="F7" s="179"/>
      <c r="G7" s="179"/>
      <c r="H7" s="179"/>
      <c r="I7" s="179"/>
      <c r="J7" s="179"/>
      <c r="K7" s="109" t="s">
        <v>64</v>
      </c>
      <c r="L7" s="109" t="s">
        <v>64</v>
      </c>
      <c r="M7" s="109" t="s">
        <v>64</v>
      </c>
      <c r="N7" s="109" t="s">
        <v>64</v>
      </c>
      <c r="O7" s="67" t="s">
        <v>492</v>
      </c>
      <c r="P7" s="168" t="s">
        <v>491</v>
      </c>
      <c r="Q7" s="67" t="s">
        <v>492</v>
      </c>
      <c r="R7" s="67" t="s">
        <v>491</v>
      </c>
      <c r="S7" s="67" t="s">
        <v>492</v>
      </c>
      <c r="T7" s="67" t="s">
        <v>491</v>
      </c>
      <c r="U7" s="67" t="s">
        <v>492</v>
      </c>
      <c r="V7" s="67" t="s">
        <v>491</v>
      </c>
    </row>
    <row r="8" spans="1:22" ht="107.25" customHeight="1">
      <c r="A8" s="235" t="s">
        <v>59</v>
      </c>
      <c r="B8" s="236" t="s">
        <v>97</v>
      </c>
      <c r="C8" s="9" t="s">
        <v>128</v>
      </c>
      <c r="D8" s="18">
        <v>0.15</v>
      </c>
      <c r="E8" s="16" t="s">
        <v>115</v>
      </c>
      <c r="F8" s="20">
        <v>1</v>
      </c>
      <c r="G8" s="9" t="s">
        <v>116</v>
      </c>
      <c r="H8" s="139" t="s">
        <v>705</v>
      </c>
      <c r="I8" s="22">
        <v>43101</v>
      </c>
      <c r="J8" s="17">
        <v>43131</v>
      </c>
      <c r="K8" s="10">
        <v>1</v>
      </c>
      <c r="L8" s="10">
        <v>1</v>
      </c>
      <c r="M8" s="10">
        <v>1</v>
      </c>
      <c r="N8" s="10">
        <v>1</v>
      </c>
      <c r="O8" s="10"/>
      <c r="P8" s="170"/>
      <c r="Q8" s="10"/>
      <c r="R8" s="170"/>
      <c r="S8" s="10"/>
      <c r="T8" s="170"/>
      <c r="U8" s="10"/>
      <c r="V8" s="170"/>
    </row>
    <row r="9" spans="1:22" ht="100.5" customHeight="1">
      <c r="A9" s="235"/>
      <c r="B9" s="236"/>
      <c r="C9" s="9" t="s">
        <v>117</v>
      </c>
      <c r="D9" s="18">
        <v>0.15</v>
      </c>
      <c r="E9" s="16" t="s">
        <v>115</v>
      </c>
      <c r="F9" s="20">
        <v>1</v>
      </c>
      <c r="G9" s="9" t="s">
        <v>672</v>
      </c>
      <c r="H9" s="138" t="s">
        <v>706</v>
      </c>
      <c r="I9" s="22">
        <v>43101</v>
      </c>
      <c r="J9" s="17">
        <v>43220</v>
      </c>
      <c r="K9" s="10">
        <v>0.8</v>
      </c>
      <c r="L9" s="10">
        <v>1</v>
      </c>
      <c r="M9" s="10">
        <v>1</v>
      </c>
      <c r="N9" s="10">
        <v>1</v>
      </c>
      <c r="O9" s="10"/>
      <c r="P9" s="170"/>
      <c r="Q9" s="10"/>
      <c r="R9" s="170"/>
      <c r="S9" s="10"/>
      <c r="T9" s="170"/>
      <c r="U9" s="10"/>
      <c r="V9" s="170"/>
    </row>
    <row r="10" spans="1:22" ht="112.5" customHeight="1">
      <c r="A10" s="235"/>
      <c r="B10" s="236"/>
      <c r="C10" s="9" t="s">
        <v>170</v>
      </c>
      <c r="D10" s="157">
        <v>0.3</v>
      </c>
      <c r="E10" s="160" t="s">
        <v>115</v>
      </c>
      <c r="F10" s="158">
        <v>1</v>
      </c>
      <c r="G10" s="9" t="s">
        <v>118</v>
      </c>
      <c r="H10" s="160" t="s">
        <v>673</v>
      </c>
      <c r="I10" s="22">
        <v>43101</v>
      </c>
      <c r="J10" s="17">
        <v>43465</v>
      </c>
      <c r="K10" s="10">
        <v>0.25</v>
      </c>
      <c r="L10" s="10">
        <v>0.5</v>
      </c>
      <c r="M10" s="10">
        <v>0.75</v>
      </c>
      <c r="N10" s="10">
        <v>1</v>
      </c>
      <c r="O10" s="10"/>
      <c r="P10" s="170"/>
      <c r="Q10" s="10"/>
      <c r="R10" s="170"/>
      <c r="S10" s="10"/>
      <c r="T10" s="170"/>
      <c r="U10" s="10"/>
      <c r="V10" s="170"/>
    </row>
    <row r="11" spans="1:22" ht="61.5" customHeight="1">
      <c r="A11" s="235"/>
      <c r="B11" s="236"/>
      <c r="C11" s="9" t="s">
        <v>119</v>
      </c>
      <c r="D11" s="18">
        <v>0.15</v>
      </c>
      <c r="E11" s="16" t="s">
        <v>115</v>
      </c>
      <c r="F11" s="20">
        <v>1</v>
      </c>
      <c r="G11" s="9" t="s">
        <v>120</v>
      </c>
      <c r="H11" s="173" t="s">
        <v>741</v>
      </c>
      <c r="I11" s="22">
        <v>43101</v>
      </c>
      <c r="J11" s="17">
        <v>43465</v>
      </c>
      <c r="K11" s="10">
        <v>0.33300000000000002</v>
      </c>
      <c r="L11" s="10">
        <v>0.33300000000000002</v>
      </c>
      <c r="M11" s="10">
        <v>0.66300000000000003</v>
      </c>
      <c r="N11" s="10">
        <v>1</v>
      </c>
      <c r="O11" s="10"/>
      <c r="P11" s="170"/>
      <c r="Q11" s="10"/>
      <c r="R11" s="170"/>
      <c r="S11" s="10"/>
      <c r="T11" s="170"/>
      <c r="U11" s="10"/>
      <c r="V11" s="170"/>
    </row>
    <row r="12" spans="1:22" ht="63">
      <c r="A12" s="235"/>
      <c r="B12" s="236"/>
      <c r="C12" s="9" t="s">
        <v>121</v>
      </c>
      <c r="D12" s="18">
        <v>0.15</v>
      </c>
      <c r="E12" s="16" t="s">
        <v>115</v>
      </c>
      <c r="F12" s="20">
        <v>1</v>
      </c>
      <c r="G12" s="9" t="s">
        <v>122</v>
      </c>
      <c r="H12" s="138" t="s">
        <v>707</v>
      </c>
      <c r="I12" s="22">
        <v>43101</v>
      </c>
      <c r="J12" s="17">
        <v>43465</v>
      </c>
      <c r="K12" s="10">
        <v>1</v>
      </c>
      <c r="L12" s="10">
        <v>1</v>
      </c>
      <c r="M12" s="10">
        <v>1</v>
      </c>
      <c r="N12" s="10">
        <v>1</v>
      </c>
      <c r="O12" s="10"/>
      <c r="P12" s="170"/>
      <c r="Q12" s="10"/>
      <c r="R12" s="170"/>
      <c r="S12" s="10"/>
      <c r="T12" s="170"/>
      <c r="U12" s="10"/>
      <c r="V12" s="170"/>
    </row>
    <row r="13" spans="1:22" ht="63">
      <c r="A13" s="235"/>
      <c r="B13" s="236"/>
      <c r="C13" s="9" t="s">
        <v>123</v>
      </c>
      <c r="D13" s="18">
        <v>0.1</v>
      </c>
      <c r="E13" s="16" t="s">
        <v>115</v>
      </c>
      <c r="F13" s="20">
        <v>0.8</v>
      </c>
      <c r="G13" s="9" t="s">
        <v>739</v>
      </c>
      <c r="H13" s="138" t="s">
        <v>740</v>
      </c>
      <c r="I13" s="22">
        <v>43101</v>
      </c>
      <c r="J13" s="17">
        <v>43465</v>
      </c>
      <c r="K13" s="10">
        <v>0</v>
      </c>
      <c r="L13" s="10">
        <v>0.5</v>
      </c>
      <c r="M13" s="10">
        <v>0.5</v>
      </c>
      <c r="N13" s="10">
        <v>1</v>
      </c>
      <c r="O13" s="10"/>
      <c r="P13" s="170"/>
      <c r="Q13" s="10"/>
      <c r="R13" s="170"/>
      <c r="S13" s="10"/>
      <c r="T13" s="170"/>
      <c r="U13" s="10"/>
      <c r="V13" s="170"/>
    </row>
    <row r="17" spans="8:8" ht="15.75">
      <c r="H17" s="146"/>
    </row>
  </sheetData>
  <mergeCells count="20">
    <mergeCell ref="A8:A13"/>
    <mergeCell ref="B8:B13"/>
    <mergeCell ref="I6:I7"/>
    <mergeCell ref="J6:J7"/>
    <mergeCell ref="A5:A7"/>
    <mergeCell ref="B5:B7"/>
    <mergeCell ref="C5:C7"/>
    <mergeCell ref="D5:D7"/>
    <mergeCell ref="E5:E7"/>
    <mergeCell ref="F5:F7"/>
    <mergeCell ref="G5:G7"/>
    <mergeCell ref="I5:J5"/>
    <mergeCell ref="H5:H7"/>
    <mergeCell ref="O6:P6"/>
    <mergeCell ref="Q6:R6"/>
    <mergeCell ref="S6:T6"/>
    <mergeCell ref="U6:V6"/>
    <mergeCell ref="A4:V4"/>
    <mergeCell ref="K5:N5"/>
    <mergeCell ref="O5:V5"/>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topLeftCell="B1" zoomScale="80" zoomScaleNormal="80" workbookViewId="0">
      <pane xSplit="1" ySplit="7" topLeftCell="C8" activePane="bottomRight" state="frozen"/>
      <selection activeCell="B1" sqref="B1"/>
      <selection pane="topRight" activeCell="C1" sqref="C1"/>
      <selection pane="bottomLeft" activeCell="B8" sqref="B8"/>
      <selection pane="bottomRight" activeCell="O13" sqref="O13:V17"/>
    </sheetView>
  </sheetViews>
  <sheetFormatPr baseColWidth="10" defaultColWidth="10.7109375" defaultRowHeight="12.75"/>
  <cols>
    <col min="1" max="1" width="24.7109375" customWidth="1"/>
    <col min="2" max="2" width="23.7109375" customWidth="1"/>
    <col min="3" max="3" width="24" customWidth="1"/>
    <col min="4" max="4" width="15.5703125" customWidth="1"/>
    <col min="5" max="5" width="12.28515625" customWidth="1"/>
    <col min="7" max="7" width="42.140625" customWidth="1"/>
    <col min="8" max="8" width="46.85546875" style="14" customWidth="1"/>
    <col min="9" max="10" width="15.7109375" customWidth="1"/>
    <col min="11" max="11" width="17.5703125" customWidth="1"/>
    <col min="12" max="14" width="17.5703125" hidden="1" customWidth="1"/>
  </cols>
  <sheetData>
    <row r="1" spans="1:22" ht="24" customHeight="1"/>
    <row r="2" spans="1:22" ht="24" customHeight="1"/>
    <row r="4" spans="1:22" ht="33.75">
      <c r="A4" s="174" t="s">
        <v>737</v>
      </c>
      <c r="B4" s="175"/>
      <c r="C4" s="175"/>
      <c r="D4" s="175"/>
      <c r="E4" s="175"/>
      <c r="F4" s="175"/>
      <c r="G4" s="175"/>
      <c r="H4" s="175"/>
      <c r="I4" s="175"/>
      <c r="J4" s="175"/>
      <c r="K4" s="175"/>
      <c r="L4" s="175"/>
      <c r="M4" s="175"/>
      <c r="N4" s="175"/>
      <c r="O4" s="175"/>
      <c r="P4" s="175"/>
      <c r="Q4" s="175"/>
      <c r="R4" s="175"/>
      <c r="S4" s="175"/>
      <c r="T4" s="175"/>
      <c r="U4" s="175"/>
      <c r="V4" s="175"/>
    </row>
    <row r="5" spans="1:22" ht="36.75" customHeight="1">
      <c r="A5" s="199" t="s">
        <v>99</v>
      </c>
      <c r="B5" s="221" t="s">
        <v>74</v>
      </c>
      <c r="C5" s="221" t="s">
        <v>65</v>
      </c>
      <c r="D5" s="221" t="s">
        <v>66</v>
      </c>
      <c r="E5" s="221" t="s">
        <v>67</v>
      </c>
      <c r="F5" s="221" t="s">
        <v>68</v>
      </c>
      <c r="G5" s="221" t="s">
        <v>69</v>
      </c>
      <c r="H5" s="221" t="s">
        <v>666</v>
      </c>
      <c r="I5" s="240" t="s">
        <v>70</v>
      </c>
      <c r="J5" s="240"/>
      <c r="K5" s="221" t="s">
        <v>79</v>
      </c>
      <c r="L5" s="221"/>
      <c r="M5" s="221"/>
      <c r="N5" s="221"/>
      <c r="O5" s="176" t="s">
        <v>490</v>
      </c>
      <c r="P5" s="176"/>
      <c r="Q5" s="176"/>
      <c r="R5" s="176"/>
      <c r="S5" s="176"/>
      <c r="T5" s="176"/>
      <c r="U5" s="176"/>
      <c r="V5" s="176"/>
    </row>
    <row r="6" spans="1:22" ht="30" customHeight="1">
      <c r="A6" s="199"/>
      <c r="B6" s="221"/>
      <c r="C6" s="221"/>
      <c r="D6" s="221"/>
      <c r="E6" s="221"/>
      <c r="F6" s="221"/>
      <c r="G6" s="221"/>
      <c r="H6" s="221"/>
      <c r="I6" s="221" t="s">
        <v>71</v>
      </c>
      <c r="J6" s="221" t="s">
        <v>72</v>
      </c>
      <c r="K6" s="15" t="s">
        <v>75</v>
      </c>
      <c r="L6" s="15" t="s">
        <v>76</v>
      </c>
      <c r="M6" s="15" t="s">
        <v>77</v>
      </c>
      <c r="N6" s="15" t="s">
        <v>78</v>
      </c>
      <c r="O6" s="177" t="s">
        <v>75</v>
      </c>
      <c r="P6" s="177"/>
      <c r="Q6" s="177" t="s">
        <v>76</v>
      </c>
      <c r="R6" s="177"/>
      <c r="S6" s="177" t="s">
        <v>77</v>
      </c>
      <c r="T6" s="177"/>
      <c r="U6" s="177" t="s">
        <v>78</v>
      </c>
      <c r="V6" s="177"/>
    </row>
    <row r="7" spans="1:22" ht="45">
      <c r="A7" s="199"/>
      <c r="B7" s="221"/>
      <c r="C7" s="221"/>
      <c r="D7" s="221"/>
      <c r="E7" s="221"/>
      <c r="F7" s="221"/>
      <c r="G7" s="221"/>
      <c r="H7" s="221"/>
      <c r="I7" s="221"/>
      <c r="J7" s="221"/>
      <c r="K7" s="159" t="s">
        <v>64</v>
      </c>
      <c r="L7" s="159" t="s">
        <v>64</v>
      </c>
      <c r="M7" s="159" t="s">
        <v>64</v>
      </c>
      <c r="N7" s="159" t="s">
        <v>64</v>
      </c>
      <c r="O7" s="67" t="s">
        <v>492</v>
      </c>
      <c r="P7" s="168" t="s">
        <v>491</v>
      </c>
      <c r="Q7" s="67" t="s">
        <v>492</v>
      </c>
      <c r="R7" s="67" t="s">
        <v>491</v>
      </c>
      <c r="S7" s="67" t="s">
        <v>492</v>
      </c>
      <c r="T7" s="67" t="s">
        <v>491</v>
      </c>
      <c r="U7" s="67" t="s">
        <v>492</v>
      </c>
      <c r="V7" s="67" t="s">
        <v>491</v>
      </c>
    </row>
    <row r="8" spans="1:22" ht="84.75" customHeight="1">
      <c r="A8" s="182" t="s">
        <v>61</v>
      </c>
      <c r="B8" s="181" t="s">
        <v>91</v>
      </c>
      <c r="C8" s="88" t="s">
        <v>173</v>
      </c>
      <c r="D8" s="18">
        <v>0.1</v>
      </c>
      <c r="E8" s="163" t="s">
        <v>107</v>
      </c>
      <c r="F8" s="16">
        <v>1</v>
      </c>
      <c r="G8" s="239" t="s">
        <v>171</v>
      </c>
      <c r="H8" s="141" t="s">
        <v>674</v>
      </c>
      <c r="I8" s="22">
        <v>43101</v>
      </c>
      <c r="J8" s="17">
        <v>43190</v>
      </c>
      <c r="K8" s="12">
        <v>1</v>
      </c>
      <c r="L8" s="12">
        <v>0</v>
      </c>
      <c r="M8" s="12">
        <v>0</v>
      </c>
      <c r="N8" s="12">
        <v>0</v>
      </c>
      <c r="O8" s="12"/>
      <c r="Q8" s="12"/>
      <c r="S8" s="12"/>
      <c r="U8" s="12"/>
    </row>
    <row r="9" spans="1:22" ht="126" customHeight="1">
      <c r="A9" s="182"/>
      <c r="B9" s="181"/>
      <c r="C9" s="88" t="s">
        <v>174</v>
      </c>
      <c r="D9" s="18">
        <v>0.1</v>
      </c>
      <c r="E9" s="16" t="s">
        <v>101</v>
      </c>
      <c r="F9" s="20">
        <v>1</v>
      </c>
      <c r="G9" s="239"/>
      <c r="H9" s="139" t="s">
        <v>683</v>
      </c>
      <c r="I9" s="22">
        <v>43191</v>
      </c>
      <c r="J9" s="17">
        <v>43465</v>
      </c>
      <c r="K9" s="12">
        <v>0</v>
      </c>
      <c r="L9" s="23">
        <v>0.3</v>
      </c>
      <c r="M9" s="23">
        <v>0.4</v>
      </c>
      <c r="N9" s="23">
        <v>0.4</v>
      </c>
      <c r="O9" s="12"/>
      <c r="Q9" s="12"/>
      <c r="S9" s="12"/>
      <c r="U9" s="12"/>
    </row>
    <row r="10" spans="1:22" ht="89.25" customHeight="1">
      <c r="A10" s="182"/>
      <c r="B10" s="181"/>
      <c r="C10" s="20" t="s">
        <v>145</v>
      </c>
      <c r="D10" s="18">
        <v>0.08</v>
      </c>
      <c r="E10" s="163" t="s">
        <v>107</v>
      </c>
      <c r="F10" s="16">
        <v>4</v>
      </c>
      <c r="G10" s="8" t="s">
        <v>146</v>
      </c>
      <c r="H10" s="141" t="s">
        <v>675</v>
      </c>
      <c r="I10" s="22">
        <v>43101</v>
      </c>
      <c r="J10" s="17">
        <v>43465</v>
      </c>
      <c r="K10" s="12">
        <v>1</v>
      </c>
      <c r="L10" s="12">
        <v>1</v>
      </c>
      <c r="M10" s="12">
        <v>1</v>
      </c>
      <c r="N10" s="12">
        <v>1</v>
      </c>
      <c r="O10" s="12"/>
      <c r="Q10" s="12"/>
      <c r="S10" s="12"/>
      <c r="U10" s="12"/>
    </row>
    <row r="11" spans="1:22" ht="165.75" customHeight="1">
      <c r="A11" s="182"/>
      <c r="B11" s="181"/>
      <c r="C11" s="20" t="s">
        <v>147</v>
      </c>
      <c r="D11" s="18">
        <v>0.2</v>
      </c>
      <c r="E11" s="16" t="s">
        <v>101</v>
      </c>
      <c r="F11" s="20">
        <v>1</v>
      </c>
      <c r="G11" s="19" t="s">
        <v>148</v>
      </c>
      <c r="H11" s="139" t="s">
        <v>682</v>
      </c>
      <c r="I11" s="22">
        <v>43101</v>
      </c>
      <c r="J11" s="17">
        <v>43465</v>
      </c>
      <c r="K11" s="23">
        <v>1</v>
      </c>
      <c r="L11" s="23">
        <v>1</v>
      </c>
      <c r="M11" s="23">
        <v>1</v>
      </c>
      <c r="N11" s="23">
        <v>1</v>
      </c>
      <c r="O11" s="23"/>
      <c r="Q11" s="23"/>
      <c r="S11" s="23"/>
      <c r="U11" s="23"/>
    </row>
    <row r="12" spans="1:22" ht="47.25">
      <c r="A12" s="182"/>
      <c r="B12" s="181"/>
      <c r="C12" s="20" t="s">
        <v>149</v>
      </c>
      <c r="D12" s="18">
        <v>0.1</v>
      </c>
      <c r="E12" s="163" t="s">
        <v>107</v>
      </c>
      <c r="F12" s="16">
        <v>1</v>
      </c>
      <c r="G12" s="19" t="s">
        <v>92</v>
      </c>
      <c r="H12" s="81" t="s">
        <v>676</v>
      </c>
      <c r="I12" s="22">
        <v>43101</v>
      </c>
      <c r="J12" s="17">
        <v>43465</v>
      </c>
      <c r="K12" s="12">
        <v>0</v>
      </c>
      <c r="L12" s="12">
        <v>0</v>
      </c>
      <c r="M12" s="12">
        <v>0</v>
      </c>
      <c r="N12" s="12">
        <v>1</v>
      </c>
      <c r="O12" s="172"/>
      <c r="Q12" s="172"/>
      <c r="S12" s="172"/>
      <c r="U12" s="172"/>
    </row>
    <row r="13" spans="1:22" ht="31.5">
      <c r="A13" s="182"/>
      <c r="B13" s="181"/>
      <c r="C13" s="20" t="s">
        <v>143</v>
      </c>
      <c r="D13" s="18">
        <v>0.06</v>
      </c>
      <c r="E13" s="163" t="s">
        <v>107</v>
      </c>
      <c r="F13" s="16">
        <v>1</v>
      </c>
      <c r="G13" s="237" t="s">
        <v>677</v>
      </c>
      <c r="H13" s="81" t="s">
        <v>143</v>
      </c>
      <c r="I13" s="22">
        <v>43101</v>
      </c>
      <c r="J13" s="17">
        <v>43190</v>
      </c>
      <c r="K13" s="12">
        <v>1</v>
      </c>
      <c r="L13" s="12">
        <v>0</v>
      </c>
      <c r="M13" s="12">
        <v>0</v>
      </c>
      <c r="N13" s="12">
        <v>0</v>
      </c>
      <c r="O13" s="12"/>
      <c r="P13" s="170"/>
      <c r="Q13" s="12"/>
      <c r="R13" s="170"/>
      <c r="S13" s="12"/>
      <c r="T13" s="170"/>
      <c r="U13" s="12"/>
      <c r="V13" s="170"/>
    </row>
    <row r="14" spans="1:22" ht="171" customHeight="1">
      <c r="A14" s="182"/>
      <c r="B14" s="181"/>
      <c r="C14" s="20" t="s">
        <v>144</v>
      </c>
      <c r="D14" s="18">
        <v>0.06</v>
      </c>
      <c r="E14" s="16" t="s">
        <v>101</v>
      </c>
      <c r="F14" s="20">
        <v>1</v>
      </c>
      <c r="G14" s="237"/>
      <c r="H14" s="139" t="s">
        <v>681</v>
      </c>
      <c r="I14" s="22">
        <v>43191</v>
      </c>
      <c r="J14" s="17">
        <v>43465</v>
      </c>
      <c r="K14" s="12">
        <v>0</v>
      </c>
      <c r="L14" s="23">
        <v>0.3</v>
      </c>
      <c r="M14" s="23">
        <v>0.4</v>
      </c>
      <c r="N14" s="23">
        <v>0.4</v>
      </c>
      <c r="O14" s="12"/>
      <c r="P14" s="170"/>
      <c r="Q14" s="12"/>
      <c r="R14" s="170"/>
      <c r="S14" s="12"/>
      <c r="T14" s="170"/>
      <c r="U14" s="12"/>
      <c r="V14" s="170"/>
    </row>
    <row r="15" spans="1:22" ht="116.25" customHeight="1">
      <c r="A15" s="182"/>
      <c r="B15" s="181"/>
      <c r="C15" s="20" t="s">
        <v>150</v>
      </c>
      <c r="D15" s="18">
        <v>0.1</v>
      </c>
      <c r="E15" s="16" t="s">
        <v>101</v>
      </c>
      <c r="F15" s="20">
        <v>1</v>
      </c>
      <c r="G15" s="19" t="s">
        <v>93</v>
      </c>
      <c r="H15" s="139" t="s">
        <v>680</v>
      </c>
      <c r="I15" s="22">
        <v>43101</v>
      </c>
      <c r="J15" s="17">
        <v>43465</v>
      </c>
      <c r="K15" s="23">
        <v>1</v>
      </c>
      <c r="L15" s="23">
        <v>1</v>
      </c>
      <c r="M15" s="23">
        <v>1</v>
      </c>
      <c r="N15" s="23">
        <v>1</v>
      </c>
      <c r="O15" s="23"/>
      <c r="P15" s="170"/>
      <c r="Q15" s="23"/>
      <c r="R15" s="170"/>
      <c r="S15" s="23"/>
      <c r="T15" s="170"/>
      <c r="U15" s="23"/>
      <c r="V15" s="170"/>
    </row>
    <row r="16" spans="1:22" ht="77.25" customHeight="1">
      <c r="A16" s="182"/>
      <c r="B16" s="238" t="s">
        <v>95</v>
      </c>
      <c r="C16" s="20" t="s">
        <v>143</v>
      </c>
      <c r="D16" s="18">
        <v>0.1</v>
      </c>
      <c r="E16" s="163" t="s">
        <v>107</v>
      </c>
      <c r="F16" s="16">
        <v>1</v>
      </c>
      <c r="G16" s="237" t="s">
        <v>94</v>
      </c>
      <c r="H16" s="137" t="s">
        <v>143</v>
      </c>
      <c r="I16" s="22">
        <v>43101</v>
      </c>
      <c r="J16" s="17">
        <v>43190</v>
      </c>
      <c r="K16" s="12">
        <v>1</v>
      </c>
      <c r="L16" s="12">
        <v>0</v>
      </c>
      <c r="M16" s="12">
        <v>0</v>
      </c>
      <c r="N16" s="12">
        <v>0</v>
      </c>
      <c r="O16" s="12"/>
      <c r="P16" s="170"/>
      <c r="Q16" s="12"/>
      <c r="R16" s="170"/>
      <c r="S16" s="12"/>
      <c r="T16" s="170"/>
      <c r="U16" s="12"/>
      <c r="V16" s="170"/>
    </row>
    <row r="17" spans="1:22" ht="114.75" customHeight="1">
      <c r="A17" s="182"/>
      <c r="B17" s="238"/>
      <c r="C17" s="20" t="s">
        <v>678</v>
      </c>
      <c r="D17" s="18">
        <v>0.1</v>
      </c>
      <c r="E17" s="16" t="s">
        <v>101</v>
      </c>
      <c r="F17" s="20">
        <v>1</v>
      </c>
      <c r="G17" s="237"/>
      <c r="H17" s="139" t="s">
        <v>679</v>
      </c>
      <c r="I17" s="22">
        <v>43191</v>
      </c>
      <c r="J17" s="17">
        <v>43465</v>
      </c>
      <c r="K17" s="12">
        <v>0</v>
      </c>
      <c r="L17" s="23">
        <v>0.3</v>
      </c>
      <c r="M17" s="23">
        <v>0.4</v>
      </c>
      <c r="N17" s="23">
        <v>0.4</v>
      </c>
      <c r="O17" s="12"/>
      <c r="P17" s="170"/>
      <c r="Q17" s="12"/>
      <c r="R17" s="170"/>
      <c r="S17" s="12"/>
      <c r="T17" s="170"/>
      <c r="U17" s="12"/>
      <c r="V17" s="170"/>
    </row>
  </sheetData>
  <mergeCells count="24">
    <mergeCell ref="A4:V4"/>
    <mergeCell ref="G16:G17"/>
    <mergeCell ref="B16:B17"/>
    <mergeCell ref="A8:A17"/>
    <mergeCell ref="I6:I7"/>
    <mergeCell ref="J6:J7"/>
    <mergeCell ref="B8:B15"/>
    <mergeCell ref="G8:G9"/>
    <mergeCell ref="G13:G14"/>
    <mergeCell ref="F5:F7"/>
    <mergeCell ref="G5:G7"/>
    <mergeCell ref="I5:J5"/>
    <mergeCell ref="A5:A7"/>
    <mergeCell ref="B5:B7"/>
    <mergeCell ref="C5:C7"/>
    <mergeCell ref="D5:D7"/>
    <mergeCell ref="E5:E7"/>
    <mergeCell ref="O5:V5"/>
    <mergeCell ref="O6:P6"/>
    <mergeCell ref="Q6:R6"/>
    <mergeCell ref="S6:T6"/>
    <mergeCell ref="U6:V6"/>
    <mergeCell ref="H5:H7"/>
    <mergeCell ref="K5:N5"/>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9"/>
  <sheetViews>
    <sheetView tabSelected="1" topLeftCell="D1" zoomScale="80" zoomScaleNormal="80" workbookViewId="0">
      <selection activeCell="K8" sqref="K8"/>
    </sheetView>
  </sheetViews>
  <sheetFormatPr baseColWidth="10" defaultColWidth="10.7109375" defaultRowHeight="12.75"/>
  <cols>
    <col min="1" max="1" width="19.42578125" customWidth="1"/>
    <col min="2" max="2" width="18.28515625" customWidth="1"/>
    <col min="3" max="3" width="31.140625" customWidth="1"/>
    <col min="4" max="4" width="15.140625" customWidth="1"/>
    <col min="5" max="5" width="14.28515625" customWidth="1"/>
    <col min="6" max="6" width="17.42578125" customWidth="1"/>
    <col min="7" max="7" width="29.7109375" customWidth="1"/>
    <col min="8" max="8" width="43.7109375" style="13" customWidth="1"/>
    <col min="9" max="10" width="15.7109375" customWidth="1"/>
    <col min="11" max="14" width="17.85546875" customWidth="1"/>
  </cols>
  <sheetData>
    <row r="1" spans="1:22" ht="20.25" customHeight="1"/>
    <row r="2" spans="1:22" ht="28.5" customHeight="1"/>
    <row r="4" spans="1:22" ht="33.75">
      <c r="A4" s="174" t="s">
        <v>737</v>
      </c>
      <c r="B4" s="175"/>
      <c r="C4" s="175"/>
      <c r="D4" s="175"/>
      <c r="E4" s="175"/>
      <c r="F4" s="175"/>
      <c r="G4" s="175"/>
      <c r="H4" s="175"/>
      <c r="I4" s="175"/>
      <c r="J4" s="175"/>
      <c r="K4" s="175"/>
      <c r="L4" s="175"/>
      <c r="M4" s="175"/>
      <c r="N4" s="175"/>
      <c r="O4" s="175"/>
      <c r="P4" s="175"/>
      <c r="Q4" s="175"/>
      <c r="R4" s="175"/>
      <c r="S4" s="175"/>
      <c r="T4" s="175"/>
      <c r="U4" s="175"/>
      <c r="V4" s="175"/>
    </row>
    <row r="5" spans="1:22" ht="39.75" customHeight="1">
      <c r="A5" s="221" t="s">
        <v>99</v>
      </c>
      <c r="B5" s="221" t="s">
        <v>74</v>
      </c>
      <c r="C5" s="221" t="s">
        <v>65</v>
      </c>
      <c r="D5" s="221" t="s">
        <v>66</v>
      </c>
      <c r="E5" s="221" t="s">
        <v>67</v>
      </c>
      <c r="F5" s="221" t="s">
        <v>68</v>
      </c>
      <c r="G5" s="221" t="s">
        <v>69</v>
      </c>
      <c r="H5" s="221" t="s">
        <v>666</v>
      </c>
      <c r="I5" s="240" t="s">
        <v>70</v>
      </c>
      <c r="J5" s="240"/>
      <c r="K5" s="221" t="s">
        <v>79</v>
      </c>
      <c r="L5" s="221"/>
      <c r="M5" s="221"/>
      <c r="N5" s="221"/>
      <c r="O5" s="176" t="s">
        <v>490</v>
      </c>
      <c r="P5" s="176"/>
      <c r="Q5" s="176"/>
      <c r="R5" s="176"/>
      <c r="S5" s="176"/>
      <c r="T5" s="176"/>
      <c r="U5" s="176"/>
      <c r="V5" s="176"/>
    </row>
    <row r="6" spans="1:22" ht="30" customHeight="1">
      <c r="A6" s="221"/>
      <c r="B6" s="221"/>
      <c r="C6" s="221"/>
      <c r="D6" s="221"/>
      <c r="E6" s="221"/>
      <c r="F6" s="221"/>
      <c r="G6" s="221"/>
      <c r="H6" s="221"/>
      <c r="I6" s="221" t="s">
        <v>71</v>
      </c>
      <c r="J6" s="221" t="s">
        <v>72</v>
      </c>
      <c r="K6" s="15" t="s">
        <v>75</v>
      </c>
      <c r="L6" s="15" t="s">
        <v>76</v>
      </c>
      <c r="M6" s="15" t="s">
        <v>77</v>
      </c>
      <c r="N6" s="15" t="s">
        <v>78</v>
      </c>
      <c r="O6" s="177" t="s">
        <v>75</v>
      </c>
      <c r="P6" s="177"/>
      <c r="Q6" s="177" t="s">
        <v>76</v>
      </c>
      <c r="R6" s="177"/>
      <c r="S6" s="177" t="s">
        <v>77</v>
      </c>
      <c r="T6" s="177"/>
      <c r="U6" s="177" t="s">
        <v>78</v>
      </c>
      <c r="V6" s="177"/>
    </row>
    <row r="7" spans="1:22" ht="47.25" customHeight="1">
      <c r="A7" s="221"/>
      <c r="B7" s="221"/>
      <c r="C7" s="221"/>
      <c r="D7" s="221"/>
      <c r="E7" s="221"/>
      <c r="F7" s="221"/>
      <c r="G7" s="221"/>
      <c r="H7" s="221"/>
      <c r="I7" s="221"/>
      <c r="J7" s="221"/>
      <c r="K7" s="159" t="s">
        <v>64</v>
      </c>
      <c r="L7" s="159" t="s">
        <v>64</v>
      </c>
      <c r="M7" s="159" t="s">
        <v>64</v>
      </c>
      <c r="N7" s="159" t="s">
        <v>64</v>
      </c>
      <c r="O7" s="67" t="s">
        <v>492</v>
      </c>
      <c r="P7" s="168" t="s">
        <v>491</v>
      </c>
      <c r="Q7" s="67" t="s">
        <v>492</v>
      </c>
      <c r="R7" s="67" t="s">
        <v>491</v>
      </c>
      <c r="S7" s="67" t="s">
        <v>492</v>
      </c>
      <c r="T7" s="67" t="s">
        <v>491</v>
      </c>
      <c r="U7" s="67" t="s">
        <v>492</v>
      </c>
      <c r="V7" s="67" t="s">
        <v>491</v>
      </c>
    </row>
    <row r="8" spans="1:22" ht="201.75" customHeight="1">
      <c r="A8" s="182" t="s">
        <v>62</v>
      </c>
      <c r="B8" s="181" t="s">
        <v>96</v>
      </c>
      <c r="C8" s="150" t="s">
        <v>733</v>
      </c>
      <c r="D8" s="149">
        <v>0.7</v>
      </c>
      <c r="E8" s="164" t="s">
        <v>107</v>
      </c>
      <c r="F8" s="152" t="s">
        <v>151</v>
      </c>
      <c r="G8" s="89" t="s">
        <v>152</v>
      </c>
      <c r="H8" s="136" t="s">
        <v>708</v>
      </c>
      <c r="I8" s="29">
        <v>43132</v>
      </c>
      <c r="J8" s="29">
        <v>43373</v>
      </c>
      <c r="K8" s="10">
        <v>0.2</v>
      </c>
      <c r="L8" s="149">
        <v>0.4</v>
      </c>
      <c r="M8" s="10">
        <v>1</v>
      </c>
      <c r="N8" s="10">
        <v>1</v>
      </c>
      <c r="O8" s="10"/>
      <c r="P8" s="170"/>
      <c r="Q8" s="10"/>
      <c r="R8" s="170"/>
      <c r="S8" s="10"/>
      <c r="T8" s="170"/>
      <c r="U8" s="10"/>
      <c r="V8" s="170"/>
    </row>
    <row r="9" spans="1:22" ht="204.75">
      <c r="A9" s="182"/>
      <c r="B9" s="181"/>
      <c r="C9" s="20" t="s">
        <v>155</v>
      </c>
      <c r="D9" s="18">
        <v>0.3</v>
      </c>
      <c r="E9" s="16" t="s">
        <v>101</v>
      </c>
      <c r="F9" s="59" t="s">
        <v>153</v>
      </c>
      <c r="G9" s="89" t="s">
        <v>154</v>
      </c>
      <c r="H9" s="139" t="s">
        <v>709</v>
      </c>
      <c r="I9" s="29">
        <v>43282</v>
      </c>
      <c r="J9" s="29">
        <v>43464</v>
      </c>
      <c r="K9" s="10">
        <v>0</v>
      </c>
      <c r="L9" s="149">
        <v>0</v>
      </c>
      <c r="M9" s="10">
        <v>0.5</v>
      </c>
      <c r="N9" s="10">
        <v>1</v>
      </c>
      <c r="O9" s="10"/>
      <c r="P9" s="170"/>
      <c r="Q9" s="10"/>
      <c r="R9" s="170"/>
      <c r="S9" s="10"/>
      <c r="T9" s="170"/>
      <c r="U9" s="10"/>
      <c r="V9" s="170"/>
    </row>
  </sheetData>
  <mergeCells count="20">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 ref="A8:A9"/>
    <mergeCell ref="B8:B9"/>
    <mergeCell ref="A5:A7"/>
    <mergeCell ref="B5:B7"/>
    <mergeCell ref="C5:C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2"/>
  <sheetViews>
    <sheetView topLeftCell="F1" zoomScale="90" zoomScaleNormal="90" workbookViewId="0">
      <selection activeCell="H10" sqref="H10"/>
    </sheetView>
  </sheetViews>
  <sheetFormatPr baseColWidth="10" defaultColWidth="10.7109375" defaultRowHeight="12.75"/>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8" width="46" style="13" customWidth="1"/>
    <col min="9" max="10" width="16" customWidth="1"/>
    <col min="11" max="14" width="16.28515625" customWidth="1"/>
  </cols>
  <sheetData>
    <row r="1" spans="1:22" ht="28.5" customHeight="1"/>
    <row r="2" spans="1:22" ht="28.5" customHeight="1"/>
    <row r="4" spans="1:22" ht="33.75">
      <c r="A4" s="174" t="s">
        <v>737</v>
      </c>
      <c r="B4" s="175"/>
      <c r="C4" s="175"/>
      <c r="D4" s="175"/>
      <c r="E4" s="175"/>
      <c r="F4" s="175"/>
      <c r="G4" s="175"/>
      <c r="H4" s="175"/>
      <c r="I4" s="175"/>
      <c r="J4" s="175"/>
      <c r="K4" s="175"/>
      <c r="L4" s="175"/>
      <c r="M4" s="175"/>
      <c r="N4" s="175"/>
      <c r="O4" s="175"/>
      <c r="P4" s="175"/>
      <c r="Q4" s="175"/>
      <c r="R4" s="175"/>
      <c r="S4" s="175"/>
      <c r="T4" s="175"/>
      <c r="U4" s="175"/>
      <c r="V4" s="175"/>
    </row>
    <row r="5" spans="1:22" ht="30" customHeight="1">
      <c r="A5" s="221" t="s">
        <v>99</v>
      </c>
      <c r="B5" s="221" t="s">
        <v>74</v>
      </c>
      <c r="C5" s="221" t="s">
        <v>65</v>
      </c>
      <c r="D5" s="221" t="s">
        <v>66</v>
      </c>
      <c r="E5" s="221" t="s">
        <v>67</v>
      </c>
      <c r="F5" s="221" t="s">
        <v>68</v>
      </c>
      <c r="G5" s="221" t="s">
        <v>69</v>
      </c>
      <c r="H5" s="221" t="s">
        <v>666</v>
      </c>
      <c r="I5" s="240" t="s">
        <v>70</v>
      </c>
      <c r="J5" s="240"/>
      <c r="K5" s="221" t="s">
        <v>79</v>
      </c>
      <c r="L5" s="221"/>
      <c r="M5" s="221"/>
      <c r="N5" s="221"/>
      <c r="O5" s="176" t="s">
        <v>490</v>
      </c>
      <c r="P5" s="176"/>
      <c r="Q5" s="176"/>
      <c r="R5" s="176"/>
      <c r="S5" s="176"/>
      <c r="T5" s="176"/>
      <c r="U5" s="176"/>
      <c r="V5" s="176"/>
    </row>
    <row r="6" spans="1:22" ht="30" customHeight="1">
      <c r="A6" s="221"/>
      <c r="B6" s="221"/>
      <c r="C6" s="221"/>
      <c r="D6" s="221"/>
      <c r="E6" s="221"/>
      <c r="F6" s="221"/>
      <c r="G6" s="221"/>
      <c r="H6" s="221"/>
      <c r="I6" s="221" t="s">
        <v>71</v>
      </c>
      <c r="J6" s="221" t="s">
        <v>72</v>
      </c>
      <c r="K6" s="15" t="s">
        <v>75</v>
      </c>
      <c r="L6" s="15" t="s">
        <v>76</v>
      </c>
      <c r="M6" s="15" t="s">
        <v>77</v>
      </c>
      <c r="N6" s="15" t="s">
        <v>78</v>
      </c>
      <c r="O6" s="177" t="s">
        <v>75</v>
      </c>
      <c r="P6" s="177"/>
      <c r="Q6" s="177" t="s">
        <v>76</v>
      </c>
      <c r="R6" s="177"/>
      <c r="S6" s="177" t="s">
        <v>77</v>
      </c>
      <c r="T6" s="177"/>
      <c r="U6" s="177" t="s">
        <v>78</v>
      </c>
      <c r="V6" s="177"/>
    </row>
    <row r="7" spans="1:22" ht="45">
      <c r="A7" s="221"/>
      <c r="B7" s="221"/>
      <c r="C7" s="221"/>
      <c r="D7" s="221"/>
      <c r="E7" s="221"/>
      <c r="F7" s="221"/>
      <c r="G7" s="221"/>
      <c r="H7" s="221"/>
      <c r="I7" s="221"/>
      <c r="J7" s="221"/>
      <c r="K7" s="159" t="s">
        <v>64</v>
      </c>
      <c r="L7" s="159" t="s">
        <v>64</v>
      </c>
      <c r="M7" s="159" t="s">
        <v>64</v>
      </c>
      <c r="N7" s="159" t="s">
        <v>64</v>
      </c>
      <c r="O7" s="67" t="s">
        <v>492</v>
      </c>
      <c r="P7" s="168" t="s">
        <v>491</v>
      </c>
      <c r="Q7" s="67" t="s">
        <v>492</v>
      </c>
      <c r="R7" s="67" t="s">
        <v>491</v>
      </c>
      <c r="S7" s="67" t="s">
        <v>492</v>
      </c>
      <c r="T7" s="67" t="s">
        <v>491</v>
      </c>
      <c r="U7" s="67" t="s">
        <v>492</v>
      </c>
      <c r="V7" s="67" t="s">
        <v>491</v>
      </c>
    </row>
    <row r="8" spans="1:22" ht="105">
      <c r="A8" s="182" t="s">
        <v>63</v>
      </c>
      <c r="B8" s="181" t="s">
        <v>63</v>
      </c>
      <c r="C8" s="21" t="s">
        <v>734</v>
      </c>
      <c r="D8" s="149">
        <v>0.3</v>
      </c>
      <c r="E8" s="152" t="s">
        <v>101</v>
      </c>
      <c r="F8" s="150">
        <v>1</v>
      </c>
      <c r="G8" s="162" t="s">
        <v>736</v>
      </c>
      <c r="H8" s="148" t="s">
        <v>710</v>
      </c>
      <c r="I8" s="151">
        <v>43101</v>
      </c>
      <c r="J8" s="17">
        <v>43373</v>
      </c>
      <c r="K8" s="147">
        <v>0.15</v>
      </c>
      <c r="L8" s="147">
        <v>0.5</v>
      </c>
      <c r="M8" s="147">
        <v>0.75</v>
      </c>
      <c r="N8" s="147">
        <v>1</v>
      </c>
      <c r="O8" s="147"/>
      <c r="P8" s="170"/>
      <c r="Q8" s="147"/>
      <c r="R8" s="170"/>
      <c r="S8" s="147"/>
      <c r="T8" s="170"/>
      <c r="U8" s="147"/>
      <c r="V8" s="170"/>
    </row>
    <row r="9" spans="1:22" ht="123.75" customHeight="1">
      <c r="A9" s="182"/>
      <c r="B9" s="181"/>
      <c r="C9" s="243" t="s">
        <v>735</v>
      </c>
      <c r="D9" s="241">
        <v>0.3</v>
      </c>
      <c r="E9" s="152" t="s">
        <v>101</v>
      </c>
      <c r="F9" s="150">
        <v>1</v>
      </c>
      <c r="G9" s="153" t="s">
        <v>711</v>
      </c>
      <c r="H9" s="148" t="s">
        <v>713</v>
      </c>
      <c r="I9" s="151">
        <v>43101</v>
      </c>
      <c r="J9" s="17">
        <v>43465</v>
      </c>
      <c r="K9" s="147">
        <v>0.25</v>
      </c>
      <c r="L9" s="147">
        <v>0.5</v>
      </c>
      <c r="M9" s="147">
        <v>0.75</v>
      </c>
      <c r="N9" s="147">
        <v>1</v>
      </c>
      <c r="O9" s="147"/>
      <c r="P9" s="170"/>
      <c r="Q9" s="147"/>
      <c r="R9" s="170"/>
      <c r="S9" s="147"/>
      <c r="T9" s="170"/>
      <c r="U9" s="147"/>
      <c r="V9" s="170"/>
    </row>
    <row r="10" spans="1:22" s="13" customFormat="1" ht="74.25" customHeight="1">
      <c r="A10" s="182"/>
      <c r="B10" s="181"/>
      <c r="C10" s="244"/>
      <c r="D10" s="242"/>
      <c r="E10" s="152" t="s">
        <v>101</v>
      </c>
      <c r="F10" s="150">
        <v>1</v>
      </c>
      <c r="G10" s="153" t="s">
        <v>712</v>
      </c>
      <c r="H10" s="148" t="s">
        <v>714</v>
      </c>
      <c r="I10" s="151">
        <v>43101</v>
      </c>
      <c r="J10" s="17">
        <v>43465</v>
      </c>
      <c r="K10" s="147">
        <v>0.25</v>
      </c>
      <c r="L10" s="147">
        <v>0.5</v>
      </c>
      <c r="M10" s="147">
        <v>0.75</v>
      </c>
      <c r="N10" s="23">
        <v>1</v>
      </c>
      <c r="O10" s="23"/>
      <c r="P10" s="170"/>
      <c r="Q10" s="23"/>
      <c r="R10" s="170"/>
      <c r="S10" s="23"/>
      <c r="T10" s="170"/>
      <c r="U10" s="23"/>
      <c r="V10" s="170"/>
    </row>
    <row r="11" spans="1:22" ht="101.25" customHeight="1">
      <c r="A11" s="182"/>
      <c r="B11" s="181"/>
      <c r="C11" s="21" t="s">
        <v>167</v>
      </c>
      <c r="D11" s="149">
        <v>0.2</v>
      </c>
      <c r="E11" s="152" t="s">
        <v>101</v>
      </c>
      <c r="F11" s="150">
        <v>1</v>
      </c>
      <c r="G11" s="153" t="s">
        <v>98</v>
      </c>
      <c r="H11" s="148" t="s">
        <v>715</v>
      </c>
      <c r="I11" s="151">
        <v>43101</v>
      </c>
      <c r="J11" s="17">
        <v>43465</v>
      </c>
      <c r="K11" s="147">
        <v>0.25</v>
      </c>
      <c r="L11" s="147">
        <v>0.5</v>
      </c>
      <c r="M11" s="147">
        <v>0.75</v>
      </c>
      <c r="N11" s="23">
        <v>1</v>
      </c>
      <c r="O11" s="23"/>
      <c r="P11" s="170"/>
      <c r="Q11" s="23"/>
      <c r="R11" s="170"/>
      <c r="S11" s="23"/>
      <c r="T11" s="170"/>
      <c r="U11" s="23"/>
      <c r="V11" s="170"/>
    </row>
    <row r="12" spans="1:22" ht="113.25" customHeight="1">
      <c r="A12" s="182"/>
      <c r="B12" s="181"/>
      <c r="C12" s="21" t="s">
        <v>168</v>
      </c>
      <c r="D12" s="149">
        <v>0.2</v>
      </c>
      <c r="E12" s="152" t="s">
        <v>101</v>
      </c>
      <c r="F12" s="150">
        <v>1</v>
      </c>
      <c r="G12" s="153" t="s">
        <v>717</v>
      </c>
      <c r="H12" s="148" t="s">
        <v>716</v>
      </c>
      <c r="I12" s="151">
        <v>43101</v>
      </c>
      <c r="J12" s="17">
        <v>43465</v>
      </c>
      <c r="K12" s="147">
        <v>0.25</v>
      </c>
      <c r="L12" s="147">
        <v>0.5</v>
      </c>
      <c r="M12" s="147">
        <v>0.75</v>
      </c>
      <c r="N12" s="23">
        <v>1</v>
      </c>
      <c r="O12" s="23"/>
      <c r="P12" s="170"/>
      <c r="Q12" s="23"/>
      <c r="R12" s="170"/>
      <c r="S12" s="23"/>
      <c r="T12" s="170"/>
      <c r="U12" s="23"/>
      <c r="V12" s="170"/>
    </row>
  </sheetData>
  <mergeCells count="22">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 ref="D9:D10"/>
    <mergeCell ref="A8:A12"/>
    <mergeCell ref="B8:B12"/>
    <mergeCell ref="A5:A7"/>
    <mergeCell ref="B5:B7"/>
    <mergeCell ref="C5:C7"/>
    <mergeCell ref="C9:C10"/>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249" t="s">
        <v>13</v>
      </c>
      <c r="B1" s="248" t="s">
        <v>5</v>
      </c>
      <c r="C1" s="249" t="s">
        <v>14</v>
      </c>
      <c r="D1" s="249" t="s">
        <v>12</v>
      </c>
      <c r="E1" s="249" t="s">
        <v>17</v>
      </c>
      <c r="F1" s="249" t="s">
        <v>15</v>
      </c>
      <c r="G1" s="249" t="s">
        <v>11</v>
      </c>
      <c r="H1" s="248" t="s">
        <v>10</v>
      </c>
      <c r="I1" s="245" t="s">
        <v>2</v>
      </c>
      <c r="J1" s="247"/>
      <c r="K1" s="245" t="s">
        <v>3</v>
      </c>
      <c r="L1" s="246"/>
      <c r="M1" s="246"/>
      <c r="N1" s="246"/>
      <c r="O1" s="247"/>
    </row>
    <row r="2" spans="1:15" ht="90">
      <c r="A2" s="250"/>
      <c r="B2" s="248"/>
      <c r="C2" s="250"/>
      <c r="D2" s="250"/>
      <c r="E2" s="250"/>
      <c r="F2" s="250"/>
      <c r="G2" s="250"/>
      <c r="H2" s="248"/>
      <c r="I2" s="3" t="s">
        <v>0</v>
      </c>
      <c r="J2" s="3" t="s">
        <v>1</v>
      </c>
      <c r="K2" s="1" t="s">
        <v>7</v>
      </c>
      <c r="L2" s="1" t="s">
        <v>8</v>
      </c>
      <c r="M2" s="2" t="s">
        <v>6</v>
      </c>
      <c r="N2" s="1" t="s">
        <v>9</v>
      </c>
      <c r="O2" s="3" t="s">
        <v>4</v>
      </c>
    </row>
    <row r="3" spans="1:15" ht="12.75" customHeight="1">
      <c r="A3" s="7" t="s">
        <v>16</v>
      </c>
      <c r="B3" t="s">
        <v>18</v>
      </c>
      <c r="M3" s="4" t="s">
        <v>57</v>
      </c>
    </row>
    <row r="4" spans="1:15" ht="12.75" customHeight="1">
      <c r="A4" s="7" t="s">
        <v>58</v>
      </c>
      <c r="B4" t="s">
        <v>19</v>
      </c>
      <c r="M4" s="5" t="s">
        <v>21</v>
      </c>
    </row>
    <row r="5" spans="1:15" ht="12.75" customHeight="1">
      <c r="A5" s="7" t="s">
        <v>59</v>
      </c>
      <c r="B5" t="s">
        <v>20</v>
      </c>
      <c r="M5" s="6" t="s">
        <v>22</v>
      </c>
    </row>
    <row r="6" spans="1:15" ht="12.75" customHeight="1">
      <c r="A6" s="7" t="s">
        <v>60</v>
      </c>
      <c r="B6" t="s">
        <v>73</v>
      </c>
      <c r="M6" s="5" t="s">
        <v>23</v>
      </c>
    </row>
    <row r="7" spans="1:15" ht="12.75" customHeight="1">
      <c r="A7" s="7" t="s">
        <v>61</v>
      </c>
      <c r="M7" s="6" t="s">
        <v>24</v>
      </c>
    </row>
    <row r="8" spans="1:15" ht="12.75" customHeight="1">
      <c r="A8" s="7" t="s">
        <v>62</v>
      </c>
      <c r="M8" s="5" t="s">
        <v>25</v>
      </c>
    </row>
    <row r="9" spans="1:15" ht="12.75" customHeight="1">
      <c r="A9" s="7" t="s">
        <v>63</v>
      </c>
      <c r="M9" s="6" t="s">
        <v>26</v>
      </c>
    </row>
    <row r="10" spans="1:15" ht="12.75" customHeight="1">
      <c r="M10" s="5" t="s">
        <v>27</v>
      </c>
    </row>
    <row r="11" spans="1:15" ht="12.75" customHeight="1">
      <c r="M11" s="6" t="s">
        <v>28</v>
      </c>
    </row>
    <row r="12" spans="1:15" ht="12.75" customHeight="1">
      <c r="M12" s="5" t="s">
        <v>29</v>
      </c>
    </row>
    <row r="13" spans="1:15" ht="12.75" customHeight="1">
      <c r="M13" s="6" t="s">
        <v>30</v>
      </c>
    </row>
    <row r="14" spans="1:15" ht="12.75" customHeight="1">
      <c r="M14" s="5" t="s">
        <v>31</v>
      </c>
    </row>
    <row r="15" spans="1:15" ht="12.75" customHeight="1">
      <c r="M15" s="6" t="s">
        <v>32</v>
      </c>
    </row>
    <row r="16" spans="1:15" ht="12.75" customHeight="1">
      <c r="M16" s="5" t="s">
        <v>33</v>
      </c>
    </row>
    <row r="17" spans="13:13" ht="12.75" customHeight="1">
      <c r="M17" s="6" t="s">
        <v>34</v>
      </c>
    </row>
    <row r="18" spans="13:13" ht="12.75" customHeight="1">
      <c r="M18" s="6" t="s">
        <v>35</v>
      </c>
    </row>
    <row r="19" spans="13:13" ht="12.75" customHeight="1">
      <c r="M19" s="5" t="s">
        <v>36</v>
      </c>
    </row>
    <row r="20" spans="13:13" ht="12.75" customHeight="1">
      <c r="M20" s="6" t="s">
        <v>37</v>
      </c>
    </row>
    <row r="21" spans="13:13" ht="12.75" customHeight="1">
      <c r="M21" s="5" t="s">
        <v>38</v>
      </c>
    </row>
    <row r="22" spans="13:13" ht="12.75" customHeight="1">
      <c r="M22" s="6" t="s">
        <v>39</v>
      </c>
    </row>
    <row r="23" spans="13:13" ht="12.75" customHeight="1">
      <c r="M23" s="5" t="s">
        <v>40</v>
      </c>
    </row>
    <row r="24" spans="13:13" ht="12.75" customHeight="1">
      <c r="M24" s="6" t="s">
        <v>41</v>
      </c>
    </row>
    <row r="25" spans="13:13" ht="12.75" customHeight="1">
      <c r="M25" s="5" t="s">
        <v>42</v>
      </c>
    </row>
    <row r="26" spans="13:13" ht="12.75" customHeight="1">
      <c r="M26" s="6" t="s">
        <v>43</v>
      </c>
    </row>
    <row r="27" spans="13:13" ht="12.75" customHeight="1">
      <c r="M27" s="5" t="s">
        <v>44</v>
      </c>
    </row>
    <row r="28" spans="13:13" ht="12.75" customHeight="1">
      <c r="M28" s="6" t="s">
        <v>45</v>
      </c>
    </row>
    <row r="29" spans="13:13" ht="12.75" customHeight="1">
      <c r="M29" s="5" t="s">
        <v>46</v>
      </c>
    </row>
    <row r="30" spans="13:13" ht="12.75" customHeight="1">
      <c r="M30" s="5" t="s">
        <v>47</v>
      </c>
    </row>
    <row r="31" spans="13:13" ht="12.75" customHeight="1">
      <c r="M31" s="6" t="s">
        <v>48</v>
      </c>
    </row>
    <row r="32" spans="13:13" ht="12.75" customHeight="1">
      <c r="M32" s="5" t="s">
        <v>49</v>
      </c>
    </row>
    <row r="33" spans="13:13" ht="12.75" customHeight="1">
      <c r="M33" s="6" t="s">
        <v>50</v>
      </c>
    </row>
    <row r="34" spans="13:13" ht="12.75" customHeight="1">
      <c r="M34" s="5" t="s">
        <v>51</v>
      </c>
    </row>
    <row r="35" spans="13:13" ht="12.75" customHeight="1">
      <c r="M35" s="6" t="s">
        <v>52</v>
      </c>
    </row>
    <row r="36" spans="13:13" ht="12.75" customHeight="1">
      <c r="M36" s="5" t="s">
        <v>53</v>
      </c>
    </row>
    <row r="37" spans="13:13" ht="12.75" customHeight="1">
      <c r="M37" s="6" t="s">
        <v>54</v>
      </c>
    </row>
    <row r="38" spans="13:13" ht="12.75" customHeight="1">
      <c r="M38" s="5" t="s">
        <v>55</v>
      </c>
    </row>
    <row r="39" spans="13:13" ht="12.75" customHeight="1">
      <c r="M39" s="6" t="s">
        <v>56</v>
      </c>
    </row>
    <row r="40" spans="13:13" ht="12.75" customHeight="1"/>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492F8411-93EC-4201-A614-F2C25C7AFA34}">
  <ds:schemaRefs>
    <ds:schemaRef ds:uri="http://purl.org/dc/elements/1.1/"/>
    <ds:schemaRef ds:uri="http://purl.org/dc/dcmitype/"/>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bbb1532b-ab18-4e7b-be3e-fa8e2303545f"/>
    <ds:schemaRef ds:uri="http://purl.org/dc/terms/"/>
  </ds:schemaRefs>
</ds:datastoreItem>
</file>

<file path=customXml/itemProps3.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Carolina Moreno Lopez</cp:lastModifiedBy>
  <cp:lastPrinted>2017-10-26T15:22:21Z</cp:lastPrinted>
  <dcterms:created xsi:type="dcterms:W3CDTF">2008-08-05T17:06:18Z</dcterms:created>
  <dcterms:modified xsi:type="dcterms:W3CDTF">2018-06-06T23:12:47Z</dcterms:modified>
</cp:coreProperties>
</file>