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Planeación\Desktop\PUBLICABLES 2019\"/>
    </mc:Choice>
  </mc:AlternateContent>
  <bookViews>
    <workbookView xWindow="0" yWindow="0" windowWidth="20490" windowHeight="7350" tabRatio="823" firstSheet="1" activeTab="1"/>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62913"/>
  <fileRecoveryPr autoRecover="0"/>
</workbook>
</file>

<file path=xl/calcChain.xml><?xml version="1.0" encoding="utf-8"?>
<calcChain xmlns="http://schemas.openxmlformats.org/spreadsheetml/2006/main">
  <c r="N122" i="9" l="1"/>
  <c r="N115" i="9" l="1"/>
  <c r="N114" i="9"/>
  <c r="N113" i="9"/>
  <c r="N112" i="9"/>
  <c r="N110" i="9"/>
  <c r="N105" i="9"/>
  <c r="N101" i="9"/>
  <c r="N97" i="9"/>
  <c r="N94" i="9"/>
  <c r="N92" i="9"/>
  <c r="N91" i="9"/>
  <c r="N88" i="9"/>
  <c r="N87" i="9"/>
  <c r="N83" i="9"/>
  <c r="D267" i="9" l="1"/>
  <c r="D175" i="9"/>
  <c r="D245" i="9" l="1"/>
  <c r="D238" i="9"/>
  <c r="D196" i="9"/>
  <c r="D183" i="9"/>
  <c r="D150" i="9"/>
  <c r="D139" i="9"/>
  <c r="D129" i="9"/>
  <c r="D116" i="9"/>
  <c r="D77" i="9"/>
  <c r="D15" i="9" l="1"/>
</calcChain>
</file>

<file path=xl/comments1.xml><?xml version="1.0" encoding="utf-8"?>
<comments xmlns="http://schemas.openxmlformats.org/spreadsheetml/2006/main">
  <authors>
    <author>Juan Pablo Bicenty Mendoza</author>
  </authors>
  <commentList>
    <comment ref="R262" authorId="0" shapeId="0">
      <text>
        <r>
          <rPr>
            <b/>
            <sz val="9"/>
            <color indexed="81"/>
            <rFont val="Tahoma"/>
            <family val="2"/>
          </rPr>
          <t>Juan Pablo Bicenty Mendoza:</t>
        </r>
        <r>
          <rPr>
            <sz val="9"/>
            <color indexed="81"/>
            <rFont val="Tahoma"/>
            <family val="2"/>
          </rPr>
          <t xml:space="preserve">
Que pasó con el avance cualitativo?</t>
        </r>
      </text>
    </comment>
    <comment ref="R263" authorId="0" shapeId="0">
      <text>
        <r>
          <rPr>
            <b/>
            <sz val="9"/>
            <color indexed="81"/>
            <rFont val="Tahoma"/>
            <family val="2"/>
          </rPr>
          <t>Juan Pablo Bicenty Mendoza:</t>
        </r>
        <r>
          <rPr>
            <sz val="9"/>
            <color indexed="81"/>
            <rFont val="Tahoma"/>
            <family val="2"/>
          </rPr>
          <t xml:space="preserve">
Que pasó con el avance cualitativo?</t>
        </r>
      </text>
    </comment>
    <comment ref="R265" authorId="0" shapeId="0">
      <text>
        <r>
          <rPr>
            <b/>
            <sz val="9"/>
            <color indexed="81"/>
            <rFont val="Tahoma"/>
            <family val="2"/>
          </rPr>
          <t>Juan Pablo Bicenty Mendoza:</t>
        </r>
        <r>
          <rPr>
            <sz val="9"/>
            <color indexed="81"/>
            <rFont val="Tahoma"/>
            <family val="2"/>
          </rPr>
          <t xml:space="preserve">
Por que no se está al 50% de lo proyectado?</t>
        </r>
      </text>
    </comment>
  </commentList>
</comments>
</file>

<file path=xl/sharedStrings.xml><?xml version="1.0" encoding="utf-8"?>
<sst xmlns="http://schemas.openxmlformats.org/spreadsheetml/2006/main" count="1905" uniqueCount="874">
  <si>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</si>
  <si>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</si>
  <si>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</si>
  <si>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</si>
  <si>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</si>
  <si>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</si>
  <si>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</si>
  <si>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</si>
  <si>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</si>
  <si>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</si>
  <si>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</si>
  <si>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</si>
  <si>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</si>
  <si>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</si>
  <si>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</si>
  <si>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</si>
  <si>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</si>
  <si>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</si>
  <si>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</si>
  <si>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</si>
  <si>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</si>
  <si>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</si>
  <si>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</si>
  <si>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</si>
  <si>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</si>
  <si>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</si>
  <si>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</si>
  <si>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</si>
  <si>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</si>
  <si>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</si>
  <si>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</si>
  <si>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</si>
  <si>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</si>
  <si>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</si>
  <si>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</si>
  <si>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</si>
  <si>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</si>
  <si>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</si>
  <si>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</si>
  <si>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</si>
  <si>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</si>
  <si>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</si>
  <si>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</si>
  <si>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</si>
  <si>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</si>
  <si>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</si>
  <si>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</si>
  <si>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</si>
  <si>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</si>
  <si>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</si>
  <si>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</si>
  <si>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</si>
  <si>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</si>
  <si>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</si>
  <si>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</si>
  <si>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</si>
  <si>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</si>
  <si>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</si>
  <si>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</si>
  <si>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</si>
  <si>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</si>
  <si>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</si>
  <si>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</si>
  <si>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</si>
  <si>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</si>
  <si>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</si>
  <si>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</si>
  <si>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</si>
  <si>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</si>
  <si>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</si>
  <si>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</si>
  <si>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</si>
  <si>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</si>
  <si>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</si>
  <si>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</si>
  <si>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</si>
  <si>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</si>
  <si>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</si>
  <si>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</si>
  <si>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</si>
  <si>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</si>
  <si>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</si>
  <si>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</si>
  <si>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</si>
  <si>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</si>
  <si>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</si>
  <si>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</si>
  <si>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</si>
  <si>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</si>
  <si>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</si>
  <si>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</si>
  <si>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</si>
  <si>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</si>
  <si>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</si>
  <si>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</si>
  <si>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</si>
  <si>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</si>
  <si>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</si>
  <si>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</si>
  <si>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</si>
  <si>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</si>
  <si>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</si>
  <si>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</si>
  <si>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</si>
  <si>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</si>
  <si>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</si>
  <si>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</si>
  <si>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</si>
  <si>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</si>
  <si>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</si>
  <si>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</si>
  <si>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</si>
  <si>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</si>
  <si>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</si>
  <si>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</si>
  <si>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</si>
  <si>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</si>
  <si>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</si>
  <si>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</si>
  <si>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</si>
  <si>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</si>
  <si>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</si>
  <si>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</si>
  <si>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</si>
  <si>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</si>
  <si>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</si>
  <si>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</si>
  <si>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</si>
  <si>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</si>
  <si>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</si>
  <si>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</si>
  <si>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</si>
  <si>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</si>
  <si>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</si>
  <si>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</si>
  <si>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</si>
  <si>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</si>
  <si>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</si>
  <si>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</si>
  <si>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Numero de informes de PQRSD publicados</t>
  </si>
  <si>
    <t>Registrar, clasificar y realizar seguimiento la atención de PQRSD realizadas por los grupos de valor y las partes interesadas</t>
  </si>
  <si>
    <t>Realizar programación de la actualización de la información institucional derivada del cumplimiento de la Ley 1712 de 2014. Decreto 103 de 2015 y Resolución 3564 de 2015.</t>
  </si>
  <si>
    <t>No. de iniciativas de innovación abierta implementadas</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</si>
  <si>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</si>
  <si>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</si>
  <si>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</si>
  <si>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</si>
  <si>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</si>
  <si>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01/0172018</t>
  </si>
  <si>
    <t xml:space="preserve">30/032018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</si>
  <si>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</si>
  <si>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</si>
  <si>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</si>
  <si>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</si>
  <si>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</si>
  <si>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</si>
  <si>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</si>
  <si>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</si>
  <si>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</si>
  <si>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</si>
  <si>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</si>
  <si>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</si>
  <si>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</si>
  <si>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</si>
  <si>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</si>
  <si>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</si>
  <si>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</si>
  <si>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</si>
  <si>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</si>
  <si>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</si>
  <si>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</si>
  <si>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</si>
  <si>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</si>
  <si>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</si>
  <si>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</si>
  <si>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</si>
  <si>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</si>
  <si>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</si>
  <si>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</si>
  <si>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</si>
  <si>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</si>
  <si>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</si>
  <si>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</si>
  <si>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</si>
  <si>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</si>
  <si>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</si>
  <si>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</si>
  <si>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</si>
  <si>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</si>
  <si>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</si>
  <si>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</si>
  <si>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</si>
  <si>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</si>
  <si>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</si>
  <si>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</si>
  <si>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</si>
  <si>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</si>
  <si>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</si>
  <si>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</si>
  <si>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</si>
  <si>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</si>
  <si>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</si>
  <si>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</si>
  <si>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</si>
  <si>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</si>
  <si>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</si>
  <si>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</si>
  <si>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</si>
  <si>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</si>
  <si>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</si>
  <si>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</si>
  <si>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</si>
  <si>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</si>
  <si>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</si>
  <si>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</si>
  <si>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</si>
  <si>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</si>
  <si>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</si>
  <si>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</si>
  <si>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</si>
  <si>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</si>
  <si>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</si>
  <si>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</si>
  <si>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</si>
  <si>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</si>
  <si>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</si>
  <si>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</si>
  <si>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</si>
  <si>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</si>
  <si>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</si>
  <si>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</si>
  <si>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</si>
  <si>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</si>
  <si>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</si>
  <si>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</si>
  <si>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</si>
  <si>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</si>
  <si>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</si>
  <si>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</si>
  <si>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</si>
  <si>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</si>
  <si>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</si>
  <si>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</si>
  <si>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</si>
  <si>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</si>
  <si>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</si>
  <si>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</si>
  <si>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</si>
  <si>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</si>
  <si>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</si>
  <si>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</si>
  <si>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</si>
  <si>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</si>
  <si>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</si>
  <si>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</si>
  <si>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</si>
  <si>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</si>
  <si>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</si>
  <si>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</si>
  <si>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</si>
  <si>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</si>
  <si>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</si>
  <si>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</si>
  <si>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</si>
  <si>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</si>
  <si>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</si>
  <si>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</si>
  <si>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</si>
  <si>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</si>
  <si>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</si>
  <si>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</si>
  <si>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</si>
  <si>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</si>
  <si>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</si>
  <si>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</si>
  <si>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</si>
  <si>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</si>
  <si>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</si>
  <si>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</si>
  <si>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</si>
  <si>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</si>
  <si>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</si>
  <si>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</si>
  <si>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</si>
  <si>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</si>
  <si>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</si>
  <si>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</si>
  <si>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</si>
  <si>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</si>
  <si>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</si>
  <si>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</si>
  <si>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</si>
  <si>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</si>
  <si>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</si>
  <si>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</si>
  <si>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</si>
  <si>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</si>
  <si>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</si>
  <si>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</si>
  <si>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</si>
  <si>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</si>
  <si>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</si>
  <si>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</si>
  <si>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</si>
  <si>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</si>
  <si>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</si>
  <si>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</si>
  <si>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</si>
  <si>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</si>
  <si>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</si>
  <si>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</si>
  <si>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</si>
  <si>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</si>
  <si>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</si>
  <si>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</si>
  <si>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</si>
  <si>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</si>
  <si>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</si>
  <si>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</si>
  <si>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</si>
  <si>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</si>
  <si>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</si>
  <si>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</si>
  <si>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</si>
  <si>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</si>
  <si>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</si>
  <si>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</si>
  <si>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</si>
  <si>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</si>
  <si>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</si>
  <si>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</si>
  <si>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</si>
  <si>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</si>
  <si>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</si>
  <si>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</si>
  <si>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</si>
  <si>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</si>
  <si>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</si>
  <si>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</si>
  <si>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</si>
  <si>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</si>
  <si>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</si>
  <si>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</si>
  <si>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</si>
  <si>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</si>
  <si>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</si>
  <si>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</si>
  <si>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</si>
  <si>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</si>
  <si>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</si>
  <si>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</si>
  <si>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</si>
  <si>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</si>
  <si>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</si>
  <si>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</si>
  <si>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</si>
  <si>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</si>
  <si>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</si>
  <si>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</si>
  <si>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</si>
  <si>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</si>
  <si>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</si>
  <si>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</si>
  <si>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</si>
  <si>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</si>
  <si>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</si>
  <si>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</si>
  <si>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</si>
  <si>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</si>
  <si>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</si>
  <si>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</si>
  <si>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</si>
  <si>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</si>
  <si>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</si>
  <si>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</si>
  <si>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</si>
  <si>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</si>
  <si>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</si>
  <si>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</si>
  <si>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</si>
  <si>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</si>
  <si>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</si>
  <si>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</si>
  <si>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</si>
  <si>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</si>
  <si>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</si>
  <si>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</si>
  <si>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</si>
  <si>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</si>
  <si>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</si>
  <si>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</si>
  <si>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</si>
  <si>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</si>
  <si>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</si>
  <si>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</si>
  <si>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</si>
  <si>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</si>
  <si>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</si>
  <si>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</si>
  <si>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</si>
  <si>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</si>
  <si>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</si>
  <si>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</si>
  <si>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</si>
  <si>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</si>
  <si>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</si>
  <si>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</si>
  <si>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</si>
  <si>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</si>
  <si>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</si>
  <si>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</si>
  <si>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</si>
  <si>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</si>
  <si>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</si>
  <si>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</si>
  <si>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</si>
  <si>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</si>
  <si>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</si>
  <si>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</si>
  <si>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</si>
  <si>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</si>
  <si>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</si>
  <si>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</si>
  <si>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</si>
  <si>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</si>
  <si>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</si>
  <si>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</si>
  <si>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</si>
  <si>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</si>
  <si>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</si>
  <si>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</si>
  <si>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</si>
  <si>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</si>
  <si>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</si>
  <si>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</si>
  <si>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</si>
  <si>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</si>
  <si>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</si>
  <si>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</si>
  <si>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</si>
  <si>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</si>
  <si>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</si>
  <si>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</si>
  <si>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</si>
  <si>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</si>
  <si>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</si>
  <si>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</si>
  <si>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</si>
  <si>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</si>
  <si>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</si>
  <si>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</si>
  <si>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</si>
  <si>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</si>
  <si>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</si>
  <si>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</si>
  <si>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</si>
  <si>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</si>
  <si>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</si>
  <si>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</si>
  <si>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</si>
  <si>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</si>
  <si>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</si>
  <si>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</si>
  <si>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</si>
  <si>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</si>
  <si>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</si>
  <si>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</si>
  <si>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</si>
  <si>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</si>
  <si>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</si>
  <si>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</si>
  <si>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</si>
  <si>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</si>
  <si>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</si>
  <si>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</si>
  <si>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</si>
  <si>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</si>
  <si>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</si>
  <si>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</si>
  <si>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</si>
  <si>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</si>
  <si>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</si>
  <si>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</si>
  <si>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</si>
  <si>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</si>
  <si>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</si>
  <si>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</si>
  <si>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</si>
  <si>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</si>
  <si>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</si>
  <si>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</si>
  <si>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</si>
  <si>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</si>
  <si>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</si>
  <si>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</si>
  <si>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</si>
  <si>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</si>
  <si>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</si>
  <si>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</si>
  <si>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</si>
  <si>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</si>
  <si>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</si>
  <si>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</si>
  <si>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</si>
  <si>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</si>
  <si>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</si>
  <si>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</si>
  <si>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</si>
  <si>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</si>
  <si>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</si>
  <si>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</si>
  <si>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</si>
  <si>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</si>
  <si>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</si>
  <si>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</si>
  <si>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</si>
  <si>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</si>
  <si>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</si>
  <si>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</si>
  <si>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</si>
  <si>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</si>
  <si>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</si>
  <si>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</si>
  <si>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</si>
  <si>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</si>
  <si>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</si>
  <si>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</si>
  <si>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</si>
  <si>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</si>
  <si>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</si>
  <si>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</si>
  <si>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</si>
  <si>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</si>
  <si>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</si>
  <si>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</si>
  <si>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</si>
  <si>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</si>
  <si>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</si>
  <si>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</si>
  <si>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</si>
  <si>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</si>
  <si>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</si>
  <si>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</si>
  <si>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</si>
  <si>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</si>
  <si>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</si>
  <si>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</si>
  <si>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</si>
  <si>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</si>
  <si>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</si>
  <si>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</si>
  <si>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</si>
  <si>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</si>
  <si>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</si>
  <si>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</si>
  <si>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</si>
  <si>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</si>
  <si>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</si>
  <si>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</si>
  <si>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</si>
  <si>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</si>
  <si>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</si>
  <si>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</si>
  <si>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</si>
  <si>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</si>
  <si>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</si>
  <si>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</si>
  <si>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</si>
  <si>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</si>
  <si>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</si>
  <si>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</si>
  <si>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</si>
  <si>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</si>
  <si>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</si>
  <si>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</si>
  <si>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</si>
  <si>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</si>
  <si>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</si>
  <si>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</si>
  <si>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</si>
  <si>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</si>
  <si>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</si>
  <si>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</si>
  <si>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</si>
  <si>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</si>
  <si>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</si>
  <si>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</si>
  <si>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</si>
  <si>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</si>
  <si>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</si>
  <si>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</si>
  <si>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</si>
  <si>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</si>
  <si>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</si>
  <si>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</si>
  <si>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</si>
  <si>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</si>
  <si>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</si>
  <si>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</si>
  <si>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</si>
  <si>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</si>
  <si>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</si>
  <si>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</si>
  <si>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</si>
  <si>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</si>
  <si>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</si>
  <si>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</si>
  <si>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</si>
  <si>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</si>
  <si>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</si>
  <si>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</si>
  <si>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</si>
  <si>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</si>
  <si>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</si>
  <si>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</si>
  <si>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</si>
  <si>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</si>
  <si>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</si>
  <si>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</si>
  <si>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</si>
  <si>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</si>
  <si>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</si>
  <si>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</si>
  <si>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</si>
  <si>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</si>
  <si>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</si>
  <si>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</si>
  <si>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</si>
  <si>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</si>
  <si>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</si>
  <si>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</si>
  <si>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</si>
  <si>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</si>
  <si>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</si>
  <si>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</si>
  <si>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</si>
  <si>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</si>
  <si>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</si>
  <si>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</si>
  <si>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</si>
  <si>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</si>
  <si>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</si>
  <si>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</si>
  <si>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</si>
  <si>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</si>
  <si>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</si>
  <si>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</si>
  <si>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</si>
  <si>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</si>
  <si>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</si>
  <si>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</si>
  <si>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</si>
  <si>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</si>
  <si>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</si>
  <si>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</si>
  <si>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</si>
  <si>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</si>
  <si>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</si>
  <si>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</si>
  <si>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</si>
  <si>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</si>
  <si>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</si>
  <si>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</si>
  <si>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</si>
  <si>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</si>
  <si>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</si>
  <si>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</si>
  <si>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</si>
  <si>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</si>
  <si>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</si>
  <si>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</si>
  <si>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</si>
  <si>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</si>
  <si>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</si>
  <si>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</si>
  <si>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</si>
  <si>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</si>
  <si>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</si>
  <si>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</si>
  <si>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</si>
  <si>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</si>
  <si>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</si>
  <si>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</si>
  <si>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</si>
  <si>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</si>
  <si>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</si>
  <si>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</si>
  <si>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</si>
  <si>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</si>
  <si>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</si>
  <si>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</si>
  <si>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</si>
  <si>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</si>
  <si>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</si>
  <si>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</si>
  <si>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</si>
  <si>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</si>
  <si>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</si>
  <si>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</si>
  <si>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</si>
  <si>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</si>
  <si>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</si>
  <si>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</si>
  <si>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</si>
  <si>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</si>
  <si>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</si>
  <si>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</si>
  <si>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</si>
  <si>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</si>
  <si>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</si>
  <si>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</si>
  <si>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</si>
  <si>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</si>
  <si>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</si>
  <si>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</si>
  <si>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</si>
  <si>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</si>
  <si>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</si>
  <si>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</si>
  <si>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r>
      <t xml:space="preserve">Evaluar el grado de cumplimiento del </t>
    </r>
    <r>
      <rPr>
        <sz val="12"/>
        <color rgb="FFFF0000"/>
        <rFont val="Calibri"/>
        <family val="2"/>
        <scheme val="minor"/>
      </rPr>
      <t>Modelo Integrado de Planeación y Gestión - MIPG</t>
    </r>
    <r>
      <rPr>
        <sz val="12"/>
        <rFont val="Calibri"/>
        <family val="2"/>
        <scheme val="minor"/>
      </rPr>
      <t xml:space="preserve"> por cada una de las entidades </t>
    </r>
  </si>
  <si>
    <r>
      <t xml:space="preserve"># de actividades ejecutada del </t>
    </r>
    <r>
      <rPr>
        <sz val="12"/>
        <color rgb="FFFF0000"/>
        <rFont val="Calibri"/>
        <family val="2"/>
        <scheme val="minor"/>
      </rPr>
      <t>MIPG</t>
    </r>
    <r>
      <rPr>
        <sz val="12"/>
        <rFont val="Calibri"/>
        <family val="2"/>
        <scheme val="minor"/>
      </rPr>
      <t xml:space="preserve">
_________________________________ x 100
Total actividades del </t>
    </r>
    <r>
      <rPr>
        <sz val="12"/>
        <color rgb="FFFF0000"/>
        <rFont val="Calibri"/>
        <family val="2"/>
        <scheme val="minor"/>
      </rPr>
      <t>MIPG</t>
    </r>
  </si>
  <si>
    <t># de controles ejecutados
_______________________ x 100
Total de controles</t>
  </si>
  <si>
    <t>Se han ejecutado actividades de bienestar e incentivos</t>
  </si>
  <si>
    <t>33,3%</t>
  </si>
  <si>
    <t>Se encuentra elaborado plan de auditoria institucional 2018.</t>
  </si>
  <si>
    <t>Se elabora manual de administración del riesgo, pendiente la ejecución de actividades.</t>
  </si>
  <si>
    <t xml:space="preserve">Se documento procedimiento  para la gestión del conocimiento  como parte de la implementación del MIPG V2. </t>
  </si>
  <si>
    <t xml:space="preserve">Desde cada proceso se tiene identificado la comunicación externa con grupos de interés que se debe desarrollar en la vigencia. </t>
  </si>
  <si>
    <t>A corte del segundo trimestre se han registrado, clasificado y realizado seguimiento la atención de PQRSD realizadas por los grupos de valor y las partes interesadas por los diferentes medios de recepción.</t>
  </si>
  <si>
    <t>El plan de trabajo de Gestión Documental se encuentra elaborado y aprobado.</t>
  </si>
  <si>
    <t>El plan de trabajo de seguimiento a los riesgos de la institución se encuentran documentado, la ejecución de actividades se realiza a partir del 3 trimestre.</t>
  </si>
  <si>
    <t>A la fecha no se ha elaborado plan de trabajo.</t>
  </si>
  <si>
    <t>Se realiza encuesta por medio de la página web institucional, falta el informe de análisis de los resultados.</t>
  </si>
  <si>
    <t>Se realizan reuniones para revisar y validar los valores actuales.</t>
  </si>
  <si>
    <t>Se elaboro Plan la formulación, implementación y sensibilización del código de integridad</t>
  </si>
  <si>
    <t>Documento Diagnóstico</t>
  </si>
  <si>
    <t>A la fecha de corte no se ha realizado el análisis.</t>
  </si>
  <si>
    <t>A la fecha de corte los compromisos y obligaciones presupuestales se han realizado en los tiempos establecidos, los mismos con los pagos que se realizan de acuerdo al recibido de satisfacción y flujo de caja aprobado.</t>
  </si>
  <si>
    <t>Avance Cuantativo</t>
  </si>
  <si>
    <t>En el primer semestre de 2018 se han matriculado 951 estudiantes.</t>
  </si>
  <si>
    <t>Se aplico plan de trabajo para el proceso de autoevaluación en los diferentes programas académicos, falta informe y socialización de los resultados.</t>
  </si>
  <si>
    <t xml:space="preserve">A la fecha de corte se han ejecutado el 40% de los recursos de inversión, este nivel de inversión se debe al cupo PAC asignado y en el mes de abril se aplazaron para la siguiente vigencia el 7% de los recursos. </t>
  </si>
  <si>
    <t>Los procesos contractuales que aplican la elaboración en el SECOP II se han realizado al 100%.</t>
  </si>
  <si>
    <t>Se formulo plan de racionalización de tramite y se registró en SUIT. Se realiza seguimiento ejecución de las actividades planteadas en la racionalización del tramite.</t>
  </si>
  <si>
    <t>Se establecieron indicadores de gestión para verificar el grado de cumplimiento de planes programas y proyectos de la entidad.</t>
  </si>
  <si>
    <t>Se aplicaron el 100% de los modelos de autoevaluación de cada una de las políticas de MIPG para definir plan de acción de implementación del modelo a corto, mediano y largo plazo</t>
  </si>
  <si>
    <t>Se han realizado 2 seguimientos de los planes, programas y proyectos.</t>
  </si>
  <si>
    <t>A la fecha de corte se han realizado los respectivos seguimientos en el sistema de información requeridos.</t>
  </si>
  <si>
    <t>Desarrollar una iniciativa de innovación abierta en la entidad.</t>
  </si>
  <si>
    <t>Las hojas de vida de los servidores de la institución se encuentran  actualizadas con sus respectivas novedades.</t>
  </si>
  <si>
    <t xml:space="preserve">Las actividades de seguridad digital se implementaran en la nueva sede, a partir del tercer trimestre del año 2018. </t>
  </si>
  <si>
    <t>Se adelanto el criterio perceptible dentro del nivel AA.</t>
  </si>
  <si>
    <t xml:space="preserve">El plan de trabajo de accesibilidad se encuentra documentado y en ejecución. </t>
  </si>
  <si>
    <t>A la fecha de corte se ha comprometido el 42% del presupuesto asignado a la vigencia.
El nivel de ejecución del presupuesto de funcionamiento es del 39% y de inversión del 59%.</t>
  </si>
  <si>
    <t xml:space="preserve">El plan de comunicación se encuentra en proceso de restructuración. </t>
  </si>
  <si>
    <t>Actividad programada para el segundo semestre de la vigencia.</t>
  </si>
  <si>
    <t>El plan de trabajo se encuentra elaborado y se han ejecutado el 30% de las actividades planeadas.</t>
  </si>
  <si>
    <t>A la fecha corte el % de avance del Plan de acción es del 57%</t>
  </si>
  <si>
    <t>Se realiza conferencia diálogos de paz  ala comunidad educativa.</t>
  </si>
  <si>
    <t>Se encuentra elaborada la caracterización de usuarios y grupos de interés, falta la aprobación de las mismas.</t>
  </si>
  <si>
    <t>El anteproyecto de presupuesto 2019 esta alineado con la planeación estratégica.</t>
  </si>
  <si>
    <t>Para la vigencia 2019 se formularon 2 nuevos proyectos de inversión, los cuales se realizaron con la nueva metodología de cadena de valor con los nuevos programas presupuestales de 2019.</t>
  </si>
  <si>
    <t>Direccionamiento Estratégico</t>
  </si>
  <si>
    <t>Asistentes nativos extranjeros en procesos de con-enseñanza con docentes de inglés del sector oficial 2.1.6.1</t>
  </si>
  <si>
    <t>Se han realizado 3 seguimientos de los planes, programas y proyectos.</t>
  </si>
  <si>
    <t>Se realizo encuesta por medio de la página web institucional y los resultados publicados en el Link de transparencia de la pagina web institucional</t>
  </si>
  <si>
    <t>Actividad programada para el ultimo trimestre de la vigencia.</t>
  </si>
  <si>
    <t>A la fecha de corte se ha comprometido el 68% del presupuesto asignado a la vigencia.
El nivel de ejecución del presupuesto de funcionamiento es del 66% y de inversión del 76%.</t>
  </si>
  <si>
    <t>A la fecha de corte se han ejecutado el 76% de los recursos de inversión, este nivel de inversión se debe al cupo PAC asignado.</t>
  </si>
  <si>
    <t xml:space="preserve">Se realizo el diagnostico al 100% del personal </t>
  </si>
  <si>
    <t>A la fecha se ha ejecutado el 60% de lo planeado.</t>
  </si>
  <si>
    <t>Se han desarrollado las acciones que exige el modelo de manera aislada sin un plan articulado</t>
  </si>
  <si>
    <t>Se han ejecutado el 65% de las actividades programadas</t>
  </si>
  <si>
    <t xml:space="preserve">Cumplimiento Plan Estratégico TH </t>
  </si>
  <si>
    <t>Plan estratégico 2017-2019 documentado.</t>
  </si>
  <si>
    <t>Se han ejecutado las actividades de disponibilidad de información, diagnostico de la gestión estratégica, elaboración del plan de acción, falta ejecución de actividades de inducción y reinducción y la evaluación de impacto del plan estratégico</t>
  </si>
  <si>
    <t xml:space="preserve">Población Caracterizada </t>
  </si>
  <si>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Medición y seguimiento) </t>
    </r>
  </si>
  <si>
    <t>Se esta realizando caracterización de servidores de la entidad, se esta a la espera de obtener los resultados totales de la encuesta para realizar el informe consolida dado.</t>
  </si>
  <si>
    <t>Se aplico instrumento de caracterización de servidores de la entidad y esta en proceso de elaboración el informe</t>
  </si>
  <si>
    <t>Se realizo el diagnostico al 100% del personal en la Matriz de gestión de Talento Humano</t>
  </si>
  <si>
    <t>Dentro de las actividades ejecutadas del SG-SST se encuentran plan de capacitación, programa de inspecciones, conformación COPASST 2018-2020, ejecución de inspecciones nueva sede, señalización y demarcación de áreas, actualización matriz de peligros, investigación de incidentes y accidentes de trabajo.</t>
  </si>
  <si>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 Mejoramiento Individual, análisis de razones de retiro, evaluación de competencias, valores, gestión de conflictos, gerencia pública, desarrollo de competencias gerenciales, acuerdos de gestión, trabajo en equipo.</t>
    </r>
  </si>
  <si>
    <t>Se han ejecutado Plan de vacantes, planta de personal, vinculación por merito, SIGEP, acuerdos de gestión y trabajo en equipo. Falta la ejecución de actividades de Evaluación de desempeño, planes de mejoramiento individual y ley de cuotas</t>
  </si>
  <si>
    <t>Se han ejecutado Plan de vacantes, planta de personal, vinculación por merito, SIGEP, acuerdos de gestión y trabajo en equipo y ley de cuotas. Falta la ejecución de actividades de Evaluación de desempeño, planes de mejoramiento individual.</t>
  </si>
  <si>
    <t>La entidad tiene implementado programas de Ambiente laboral, Horario flexibles, cultura organizacional, gestión del conflicto y seguridad de la información. Falta implementación de Teletrabajo, dialogo social y rendición de cuentas</t>
  </si>
  <si>
    <t>La entidad tiene implementado programas de Ambiente laboral, Horario flexibles, cultura organizacional, gestión del conflicto y seguridad de la información y dialogo social. Falta implementación de Teletrabajo, dialogo social y rendición de cuentas</t>
  </si>
  <si>
    <t xml:space="preserve">Se realizan reuniones para revisar y validar los valores actuales, se elaboro borrador y falta aprobación y socialización. </t>
  </si>
  <si>
    <t>Se realiza autoevaluación de las 16 políticas del MIPG y se realiza plan de acción.</t>
  </si>
  <si>
    <t>A la fecha se ha ejecutado la adecuación de la red lan, cableado y telefonía IP nueva sede, certificación de cableado.</t>
  </si>
  <si>
    <t>Se inicio trabajo de la etapa de planeación (elaboración de la documentación) de la estrategia de seguridad digital</t>
  </si>
  <si>
    <t># de actividades formuladas y ejecutadas oportunamente en el Plan de trabajo de gestión ambiental
_________________________________ x 100
Total actividades en el Plan de trabajo de    gestión ambiental</t>
  </si>
  <si>
    <t>Se han realizado actividades para disminuir la utilización de papel. Política de gestión documental verde.</t>
  </si>
  <si>
    <t>Se han realizado los seguimientos respectivos al plan de racionalización de tramites, donde se verifica que se agoto el 100% dr acciones para la racionalización de tramites propuestos. Falta actualización del procedimiento en SUIT</t>
  </si>
  <si>
    <t># de actividades formuladas y ejecutadas de la Estrategia de rendición de cuentas
_________________________________ x 100
Total actividades de la Estrategia de  rendición de cuentas</t>
  </si>
  <si>
    <t>Se realiza encuesta a la comunidad educativa para identificar los temas de interés en la rendición, se actualiza manual de rendición de cuentas.</t>
  </si>
  <si>
    <t>Se han ejecutado el 45% de las actividades programas dentro de la estrategia. Completado todo el componente de planeación y recolección de información y desarrollo de algunos de los espacios programados</t>
  </si>
  <si>
    <t>porcentaje</t>
  </si>
  <si>
    <t>Elaborar la estrategia y herramientas de seguimiento a planes programas y proyectos de la entidad a nivel estratégico táctico y operativo</t>
  </si>
  <si>
    <t>Autodiagnóstico FURAG II</t>
  </si>
  <si>
    <t xml:space="preserve">Realizar el autodiagnóstico del MIPG V2 para la entidad y elaborar el plan de trabajo para fortalecer las políticas de gestión y desempeño institucional y el cumplimiento de requisitos </t>
  </si>
  <si>
    <t>Realizar el seguimiento y la evaluación al cumplimiento de las metas o el uso de recursos de acuerdo a la planeación institucional, así como garantizar la toma de decisiones</t>
  </si>
  <si>
    <t>Los seguimientos a los controles de los riesgos están establecidos para realizar en el tercer trimestre del año 2018.</t>
  </si>
  <si>
    <t>Se realizo seguimiento a los controles de la matriz de riesgos de los procesos. El informe final esta en proceso de aprobación por comité</t>
  </si>
  <si>
    <t>Se realizo autodiagnóstico del MIPG, se elabora plan de acción y actualmente se están implementando las actividades estipuladas.</t>
  </si>
  <si>
    <t>Se realizo autodiagnóstico, se elaboro Pla de cierre de brechas y esta en proceso de implementación de acciones establecidas</t>
  </si>
  <si>
    <t>Porcentaje de información publicada de acuerdo con el cronograma establecido</t>
  </si>
  <si>
    <t>Se realiza ajuste de la página web institucional de acuerdo a los compromisos pactados con el asesor del MEN.</t>
  </si>
  <si>
    <t>Porcentaje de HV cargadas en el SIGEP</t>
  </si>
  <si>
    <t xml:space="preserve"> Al corte de 30 de junio de 2018 se ha ejecutado el 57;5 de las actividades establecida en el plan de Gestión Documental (capacitaciones en manejo de TRD, organización del archivo de Gestión, diagnóstico de la digitalización de la información, alistamiento de historias laborales).</t>
  </si>
  <si>
    <t>Se ha ejecutado el 83% de los planeado. Falta la ejecución de actividades de inventario de transferencias, culminar las capacitaciones personalizadas  de gestión documental a funcionarios y finalizar la recolección de inventario de documentos fotográficos</t>
  </si>
  <si>
    <t xml:space="preserve">Se elabora manual de gestión del conocimiento y s ejecutan actividades definidas por el grupo de gestión del conocimiento de la institución como es el encuentro de la memoria institucional y buenas prácticas en el proceso de Registro y Control académico.  </t>
  </si>
  <si>
    <t>Se elabora manual de gestión del conocimiento, procedimiento de entrega de cargo, se elaboro plan de trabajo para la vigencia  se han documentado experie3ncias exitosas y se socializo estrategia al equipo conformado</t>
  </si>
  <si>
    <t>Se encuentra formulada la estrategia para fortalecer la cultura de los principios de control interno, pero a la fecha no se han ejecutadas actividades concretas.</t>
  </si>
  <si>
    <t>Se elabora manual de administración del riesgo y se realizo seguimiento a los controles para la posterior actualización del mapa de riesgo y definición de nuevos controles</t>
  </si>
  <si>
    <t xml:space="preserve">Se inicio con la primera actividad de seguimiento, que consiste en la evaluación de controles. </t>
  </si>
  <si>
    <t xml:space="preserve">Se encuentra elaborado plan de auditoria y esta en proceso de ejecución donde se han realizado seguimiento al 35% de lo planeado. </t>
  </si>
  <si>
    <t>Esta actividad esta planeada para iniciar ejecución a  partir del segundo trimestre la vigencia</t>
  </si>
  <si>
    <t>Se inicio con el seguimiento al plan de mejoramiento institucional. Se redefinió cronograma y se hará seguimiento mensual hasta finalizar la vigencia</t>
  </si>
  <si>
    <t>En el primer semestre de 2018 se matricularon 395 estudiantes de nuevo ingreso en los diferentes programas técnico profesionales.</t>
  </si>
  <si>
    <t>Ala fecha de corte  se han matriculado 676 estudiantes de nuevo ingreso en los diferentes programas técnico profesionales.</t>
  </si>
  <si>
    <t>Ala fecha de corte  se han matriculado 2027 estudiantes en los diferentes programas técnico profesionales.</t>
  </si>
  <si>
    <t>Las condiciones de calidad se encuentran documentadas, falta proceso de validación en los diferentes órganos de validación.</t>
  </si>
  <si>
    <t>Las condiciones de calidad para la nueva oferta de 10 programas por ciclos propedéuticos se encuentran elaboradas, y validadas. Falta proceso de cargue en plataforma SACES</t>
  </si>
  <si>
    <t>Se aplicaron los diferentes instrumentos de medición y evaluación del proceso de autoevaluación institucional, se elaboro informe, plan de mejoramiento y fue socializado a la comunidad</t>
  </si>
  <si>
    <t>En el trimestre semestre académico del año 2018 se han matriculado 200 estudiantes.</t>
  </si>
  <si>
    <t>En el trimestre semestre académico del año 2018 se han matriculado 346 estudiantes.</t>
  </si>
  <si>
    <t>Se han realizado avances en capacitaciones a docentes en cualificación de investigación, semilleros. La mayor parte de las actividades están programadas para el segundo semestre de la vigencia</t>
  </si>
  <si>
    <t>Se definió nuevo coordinador de investigación, se reformulo plan de trabajo el cual presenta avances del 50% de lo planeado hasta finalizar la vigencia</t>
  </si>
  <si>
    <t>Porcentaje de ejecución del plan de acción de Internacionalización para la vigencia
(N° de actividades ejecutadas / N° total actividades programadas) x 100</t>
  </si>
  <si>
    <t>Se realizan cursos de ingles para el personal docente y administrativo, se participa en eventos de redes de intercambio académico.</t>
  </si>
  <si>
    <t>a la fecha de corte se ha ejecutado el 70% del plan establecido para la internacionalización los programas técnicos profesionales</t>
  </si>
  <si>
    <t>A la fecha corte el porcentaje de avance del Plan de acción es del 72%</t>
  </si>
  <si>
    <t>Se actualizo caracterización de partes interesadas y se publico en el link de transparencia de la pagina web</t>
  </si>
  <si>
    <t>Se han ejecutado las actividades de disponibilidad de información, diagnostico de la gestión estratégica, elaboración del plan de acción. Quedaron  falta ejecución de actividades de evaluación de impacto del plan estratégico</t>
  </si>
  <si>
    <t>Se han ejecutado actividades de bienestar e incentivos, pero no el 100% de las planteadas por falta de presupuesto</t>
  </si>
  <si>
    <t>Se han ejecutado Plan de vacantes, planta de personal, vinculación por merito, SIGEP, acuerdos de gestión y trabajo en equipo y ley de cuotas. Falta la ejecución de actividades de Evaluación de desempeño a provisionales y planes de mejoramiento individual.</t>
  </si>
  <si>
    <t>A diciembre 31, los compromisos y obligaciones presupuestales se realizaron en los tiempos establecidos, lo mismo con los pagos que se realizan de acuerdo al recibido de satisfacción y flujo de caja aprobado.</t>
  </si>
  <si>
    <t xml:space="preserve">La ejecución presupuestal a diciembre 31 de 2018 asciende al 92% del total del presupuesto de la vigencia 2018; donde la ejecución de Gastos de funcionamiento fue del 91%, mientras que los gastos de Inversión ascienden a los 99,9%, </t>
  </si>
  <si>
    <t>Se ejecuto el 50% de lo planeado en la estrategia de seguridad digital. El acompañamiento no fue continuo y quedaron compromisos pendientes de las partes</t>
  </si>
  <si>
    <t>A la fecha de corte se ejecuto el 90% de lo planeado</t>
  </si>
  <si>
    <t>De acuerdo al plan de participación ciudadana se han ejecutado 4 de 8 actividades estipuladas.</t>
  </si>
  <si>
    <t>De acuerdo al plan de participación ciudadana se han ejecutado 5 de 8 actividades estipuladas.</t>
  </si>
  <si>
    <t>Se ejecuto el 75% de las actividades programas dentro de la estrategia. Completado todo el componente de planeación y recolección de información y desarrollo de algunos de los espacios programados</t>
  </si>
  <si>
    <t>Se han establecido el 100% de las alianzas misionales planteadas en la planeación institucional</t>
  </si>
  <si>
    <t>Se realizaron los 4 seguimientos respectivos planeados para planes, programas y proyectos.</t>
  </si>
  <si>
    <t>Se realizo seguimiento a los controles de la matriz de riesgos de los procesos</t>
  </si>
  <si>
    <t>Al final de la vigencia se  registraron, clasificaron y realizaron seguimiento la atención de PQRSD realizadas por los grupos de valor y las partes interesadas por los diferentes medios de recepción.</t>
  </si>
  <si>
    <t>Se desarrollo el 80% de las actividades planteadas</t>
  </si>
  <si>
    <t>Se ejecuto el 100% de lo planeado para la vigencia</t>
  </si>
  <si>
    <t xml:space="preserve">Se encuentra elaborado plan de auditoria y esta en proceso de ejecución donde se han realizado seguimiento al 60% de lo planeado. </t>
  </si>
  <si>
    <t>Las condiciones de calidad para la nueva oferta de 10 programas por ciclos propedéuticos se encuentran elaboradas, y validadas. Falta el proceso de cargue de información  en plataforma SACES la cual se realizara en la vigencia 2019</t>
  </si>
  <si>
    <t>A diciembre 31 ss ejecuto el 99,9% del plan de inversión para la vigencia 2018</t>
  </si>
  <si>
    <t>Para la vigencia 2019 se formularon 2 nuevos proyectos de inversión, los cuales se realizaron con la nueva metodología de cadena de valor con los nuevos programas presupuestales de 2019 y ambos quedaron dentro de la ley y decreto de liquidación del presupuesto 2019.</t>
  </si>
  <si>
    <t>Se ejecuto el 100% del plan de acción definido para la vigencia 2018</t>
  </si>
  <si>
    <t>Se ejecuto el 90% del plan de acción definido para la vigencia 2018</t>
  </si>
  <si>
    <t>A Diciembre 31, el porcentaje de avance de ejecución del plan de acción institucional es del 90%</t>
  </si>
  <si>
    <t>Se realizo análisis de planta de personal</t>
  </si>
  <si>
    <t>Se elaboró proceso de caracterización de funcionarios con su núcleo familiar</t>
  </si>
  <si>
    <t>La entidad tiene implementado programas de Ambiente laboral, Horario flexibles, cultura organizacional, gestión del conflicto y seguridad de la información y dialogo social. Falta implementación de Teletrabajo, dialogo social, los cuales no son tenidos en cuenta en nuestro plan estratégico de Talento Humano</t>
  </si>
  <si>
    <t>Falto validar documento con partes interesadas y aprobación</t>
  </si>
  <si>
    <t>De acuerdo al plan de participación ciudadana se han ejecutado 6 de 8 actividades estipuladas.</t>
  </si>
  <si>
    <t>Se realiza autoevaluación de las 16 políticas del MIPG, se elaboro plan de acción para cierre de brechas el cual se ejecutaron actividades prioritarias, donde se puedo constatar avances en el autodiagnóstico de todas las políticas de MIPG</t>
  </si>
  <si>
    <t>Se han desarrollado las acciones que exige el modelo de manera aislada sin un plan articulado, pero de igual manera no hubo demandas en contra de la institución que conlleven a cobro coactivo.</t>
  </si>
  <si>
    <t>Se realizaron diferentes campañas para incentivar la disminución de uso de papel. Política de gestión documental verde.</t>
  </si>
  <si>
    <t>Se realizo la racionalización del 100% de los tramites propuestos, se actualizo tramite racionalizado en SUIT y se realizaron los seguimientos respectivos</t>
  </si>
  <si>
    <t>Se realizo autodiagnóstico, se elaboro Pla de cierre de brechas, se implementaron acciones establecidas y se evaluó nuevamente donde se verifico avances en cada política de MIPG</t>
  </si>
  <si>
    <t>No se alcanzo a culminar la reformulación del plan de comunicación institucional y esta meta se replantea para la vigencia 2019</t>
  </si>
  <si>
    <t>Se ejecuto el 100% de lo planeado para la vigencia. Esta política de MIPG ya cuenta con toda su estructura para la implementación adecuada en la vigencia 2019 y realizar los seguimientos respectivos</t>
  </si>
  <si>
    <t>No se desarrollo iniciativa de innovación abierta con la ciudadania</t>
  </si>
  <si>
    <t>Se inicio trabajo para la implementación de la estrategia el cual continua para la vigencia 2019</t>
  </si>
  <si>
    <t>Se realizo seguimiento, que conllevan ajustes a los controles. Además hay que actualizar en la vigencia 2019 la política y matriz de riesgos con la nueva metodología del DAFP</t>
  </si>
  <si>
    <t>Se ejecutaron el 75% de las actividades propuestas de mejoramiento en la vigencia</t>
  </si>
  <si>
    <t>Ala fecha de corte  se han matriculado 2334 estudiantes en los diferentes programas técnico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</si>
</sst>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 numFmtId="170" formatCode="#,##0_ ;\-#,##0\ "/>
    <numFmt numFmtId="171" formatCode="#,##0.00_ ;\-#,##0.00\ "/>
    <numFmt numFmtId="172" formatCode="#,##0.000_ ;\-#,##0.000\ "/>
  </numFmts>
  <fonts count="29">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sz val="12"/>
      <color rgb="FFFF000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6">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2" fillId="0" borderId="0" applyFont="0" applyFill="0" applyBorder="0" applyAlignment="0" applyProtection="0"/>
    <xf numFmtId="9" fontId="2" fillId="0" borderId="0" applyFont="0" applyFill="0" applyBorder="0" applyAlignment="0" applyProtection="0"/>
    <xf numFmtId="0" fontId="2" fillId="0" borderId="0"/>
    <xf numFmtId="41" fontId="12" fillId="0" borderId="0" applyFont="0" applyFill="0" applyBorder="0" applyAlignment="0" applyProtection="0"/>
    <xf numFmtId="41" fontId="2" fillId="0" borderId="0" applyFont="0" applyFill="0" applyBorder="0" applyAlignment="0" applyProtection="0"/>
  </cellStyleXfs>
  <cellXfs count="260">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5" fillId="0" borderId="7" xfId="0" applyFont="1" applyFill="1" applyBorder="1" applyAlignment="1">
      <alignment horizontal="justify" vertical="center" wrapText="1"/>
    </xf>
    <xf numFmtId="9" fontId="0" fillId="0" borderId="0" xfId="7" applyFont="1"/>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wrapText="1"/>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Fill="1" applyBorder="1" applyAlignment="1" applyProtection="1">
      <alignment horizontal="center" vertical="center" wrapText="1"/>
      <protection locked="0"/>
    </xf>
    <xf numFmtId="0" fontId="0" fillId="0" borderId="0" xfId="0" applyFont="1"/>
    <xf numFmtId="0" fontId="13" fillId="4"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9" fontId="14" fillId="0" borderId="7" xfId="7" applyFont="1" applyFill="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6"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5" fillId="0" borderId="7" xfId="0" applyFont="1" applyFill="1" applyBorder="1" applyAlignment="1" applyProtection="1">
      <alignment horizontal="center" vertical="center" wrapText="1" readingOrder="1"/>
      <protection locked="0"/>
    </xf>
    <xf numFmtId="0" fontId="5" fillId="0" borderId="7" xfId="0" applyFont="1" applyFill="1" applyBorder="1" applyAlignment="1">
      <alignment horizontal="center" vertical="center" wrapText="1"/>
    </xf>
    <xf numFmtId="0" fontId="0" fillId="0" borderId="9" xfId="0" applyFont="1" applyBorder="1" applyAlignment="1">
      <alignment horizontal="center" vertical="center"/>
    </xf>
    <xf numFmtId="41" fontId="0" fillId="0" borderId="9"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4" fillId="0" borderId="7" xfId="7"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9" fontId="17"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41" fontId="5" fillId="0" borderId="7" xfId="15" applyFont="1" applyFill="1" applyBorder="1" applyAlignment="1">
      <alignment horizontal="center" vertical="center" wrapText="1"/>
    </xf>
    <xf numFmtId="0" fontId="0" fillId="0" borderId="7" xfId="0" applyFont="1" applyBorder="1" applyAlignment="1">
      <alignment vertical="center" wrapText="1"/>
    </xf>
    <xf numFmtId="41"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6" fontId="2" fillId="0" borderId="7" xfId="12" applyNumberFormat="1" applyFont="1" applyFill="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4" fillId="0" borderId="7" xfId="12" applyFont="1" applyFill="1" applyBorder="1" applyAlignment="1">
      <alignment horizontal="center" vertical="center" wrapText="1"/>
    </xf>
    <xf numFmtId="0" fontId="0" fillId="0" borderId="7" xfId="0" applyFont="1" applyBorder="1" applyAlignment="1">
      <alignment horizontal="center" vertical="center" wrapText="1"/>
    </xf>
    <xf numFmtId="0" fontId="24" fillId="0" borderId="0" xfId="0" applyFont="1"/>
    <xf numFmtId="9" fontId="5" fillId="0" borderId="7" xfId="7" applyFont="1" applyFill="1" applyBorder="1" applyAlignment="1">
      <alignment horizontal="center" vertical="center"/>
    </xf>
    <xf numFmtId="0" fontId="6"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0" fontId="11" fillId="11" borderId="7" xfId="0" applyFont="1" applyFill="1" applyBorder="1" applyAlignment="1">
      <alignment horizontal="left" vertical="center" wrapText="1"/>
    </xf>
    <xf numFmtId="0" fontId="7" fillId="0" borderId="0" xfId="0" applyFont="1" applyFill="1" applyBorder="1" applyAlignment="1">
      <alignment vertical="center"/>
    </xf>
    <xf numFmtId="0" fontId="6" fillId="11" borderId="7" xfId="0"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0" fontId="2" fillId="0" borderId="7" xfId="0" applyFont="1" applyFill="1" applyBorder="1" applyAlignment="1">
      <alignment vertical="center" wrapText="1"/>
    </xf>
    <xf numFmtId="9"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9" fontId="0" fillId="0" borderId="0" xfId="0" applyNumberFormat="1"/>
    <xf numFmtId="9" fontId="0" fillId="0" borderId="0" xfId="0" applyNumberFormat="1" applyFont="1"/>
    <xf numFmtId="0" fontId="0" fillId="0" borderId="0" xfId="0" applyAlignment="1">
      <alignment vertical="center"/>
    </xf>
    <xf numFmtId="0" fontId="0" fillId="0" borderId="0" xfId="0" applyFont="1" applyAlignment="1">
      <alignment vertical="center"/>
    </xf>
    <xf numFmtId="0" fontId="0" fillId="0" borderId="7" xfId="0" applyFont="1" applyBorder="1" applyAlignment="1">
      <alignment vertical="center"/>
    </xf>
    <xf numFmtId="9" fontId="5" fillId="0" borderId="7" xfId="0" applyNumberFormat="1" applyFont="1" applyFill="1" applyBorder="1" applyAlignment="1">
      <alignment horizontal="center" vertical="center"/>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9" fontId="14"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7" xfId="0" applyFill="1" applyBorder="1"/>
    <xf numFmtId="0" fontId="0" fillId="0" borderId="0" xfId="0" applyFill="1"/>
    <xf numFmtId="0" fontId="0" fillId="0" borderId="7" xfId="0" applyFill="1" applyBorder="1" applyAlignment="1">
      <alignment vertical="center" wrapText="1"/>
    </xf>
    <xf numFmtId="0" fontId="9" fillId="0" borderId="7" xfId="0" applyFont="1" applyFill="1" applyBorder="1" applyAlignment="1">
      <alignment horizontal="center" vertical="center" wrapText="1"/>
    </xf>
    <xf numFmtId="9" fontId="9" fillId="0" borderId="7" xfId="7"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9" fontId="9" fillId="0" borderId="7" xfId="12" applyFont="1" applyFill="1" applyBorder="1" applyAlignment="1">
      <alignment horizontal="center" vertical="center" wrapText="1"/>
    </xf>
    <xf numFmtId="0" fontId="2" fillId="0" borderId="7" xfId="0" applyFont="1" applyFill="1" applyBorder="1" applyAlignment="1">
      <alignment wrapText="1"/>
    </xf>
    <xf numFmtId="1" fontId="9" fillId="0" borderId="7" xfId="11" applyNumberFormat="1" applyFont="1" applyFill="1" applyBorder="1" applyAlignment="1">
      <alignment horizontal="center" vertical="center" wrapText="1"/>
    </xf>
    <xf numFmtId="0" fontId="0" fillId="0" borderId="8" xfId="0" applyFill="1" applyBorder="1"/>
    <xf numFmtId="0" fontId="0" fillId="0" borderId="8" xfId="0" applyFill="1" applyBorder="1" applyAlignment="1">
      <alignment vertical="center" wrapText="1"/>
    </xf>
    <xf numFmtId="0" fontId="26"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 fillId="0" borderId="0" xfId="0" applyFont="1" applyFill="1" applyAlignment="1">
      <alignment wrapText="1"/>
    </xf>
    <xf numFmtId="0" fontId="2" fillId="0" borderId="0" xfId="0" applyFont="1" applyFill="1" applyAlignment="1">
      <alignment vertical="center" wrapText="1"/>
    </xf>
    <xf numFmtId="0" fontId="2" fillId="0" borderId="0" xfId="0" applyFont="1" applyFill="1" applyAlignment="1">
      <alignment vertical="top" wrapText="1"/>
    </xf>
    <xf numFmtId="0" fontId="5" fillId="0" borderId="8" xfId="0" applyFont="1" applyFill="1" applyBorder="1" applyAlignment="1">
      <alignment horizontal="center" vertical="center"/>
    </xf>
    <xf numFmtId="10"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left" vertical="top" wrapText="1"/>
    </xf>
    <xf numFmtId="0" fontId="9" fillId="0" borderId="7" xfId="0" applyFont="1" applyFill="1" applyBorder="1" applyAlignment="1">
      <alignment horizontal="justify" vertical="top" wrapText="1"/>
    </xf>
    <xf numFmtId="166" fontId="5" fillId="0" borderId="7" xfId="7" applyNumberFormat="1" applyFont="1" applyFill="1" applyBorder="1" applyAlignment="1">
      <alignment horizontal="center" vertical="center"/>
    </xf>
    <xf numFmtId="0" fontId="0" fillId="0" borderId="0" xfId="0" applyFill="1" applyAlignment="1">
      <alignment vertical="center"/>
    </xf>
    <xf numFmtId="0" fontId="14" fillId="0" borderId="7" xfId="3" applyFont="1" applyFill="1" applyBorder="1" applyAlignment="1">
      <alignment horizontal="center" vertical="center" wrapText="1"/>
    </xf>
    <xf numFmtId="10" fontId="14" fillId="0" borderId="7" xfId="7" applyNumberFormat="1" applyFont="1" applyFill="1" applyBorder="1" applyAlignment="1">
      <alignment horizontal="center" vertical="center" wrapText="1"/>
    </xf>
    <xf numFmtId="41" fontId="14" fillId="0" borderId="7" xfId="11"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7" xfId="0" applyFont="1" applyFill="1" applyBorder="1"/>
    <xf numFmtId="9" fontId="0" fillId="0" borderId="7" xfId="0" applyNumberFormat="1" applyFont="1" applyFill="1" applyBorder="1" applyAlignment="1">
      <alignment horizontal="center" vertical="center"/>
    </xf>
    <xf numFmtId="0" fontId="0" fillId="0" borderId="0" xfId="0" applyFont="1" applyFill="1"/>
    <xf numFmtId="10" fontId="14" fillId="0" borderId="7" xfId="11" applyNumberFormat="1" applyFont="1" applyFill="1" applyBorder="1" applyAlignment="1">
      <alignment horizontal="center" vertical="center" wrapText="1"/>
    </xf>
    <xf numFmtId="9" fontId="14" fillId="0" borderId="7" xfId="11" applyNumberFormat="1" applyFont="1" applyFill="1" applyBorder="1" applyAlignment="1">
      <alignment horizontal="center" vertical="center" wrapText="1"/>
    </xf>
    <xf numFmtId="0" fontId="0" fillId="0" borderId="7" xfId="0" applyFont="1" applyFill="1" applyBorder="1" applyAlignment="1">
      <alignment wrapText="1"/>
    </xf>
    <xf numFmtId="0" fontId="2" fillId="0" borderId="7" xfId="0" applyFont="1" applyFill="1" applyBorder="1" applyAlignment="1">
      <alignment horizontal="center" wrapText="1"/>
    </xf>
    <xf numFmtId="0" fontId="0" fillId="0" borderId="0" xfId="0" applyFont="1" applyFill="1" applyAlignment="1">
      <alignment vertical="center"/>
    </xf>
    <xf numFmtId="9" fontId="0" fillId="0" borderId="0" xfId="0" applyNumberFormat="1" applyFont="1" applyFill="1"/>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vertical="center" wrapText="1"/>
    </xf>
    <xf numFmtId="9" fontId="5"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18" fillId="8"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top"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8" fillId="8" borderId="7" xfId="0" applyFont="1" applyFill="1" applyBorder="1" applyAlignment="1">
      <alignment horizontal="center" vertical="center" wrapText="1"/>
    </xf>
    <xf numFmtId="41" fontId="8" fillId="8" borderId="7" xfId="11" applyFont="1" applyFill="1" applyBorder="1" applyAlignment="1">
      <alignment horizontal="center" vertical="center" wrapText="1"/>
    </xf>
    <xf numFmtId="0" fontId="7" fillId="9"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2" fillId="0" borderId="7" xfId="0" applyFont="1" applyBorder="1" applyAlignment="1">
      <alignment horizontal="center"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0" fontId="2" fillId="0" borderId="7" xfId="0"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9" fontId="2" fillId="0" borderId="7" xfId="12" applyFont="1" applyFill="1" applyBorder="1" applyAlignment="1">
      <alignment horizontal="left" vertical="center" wrapText="1"/>
    </xf>
    <xf numFmtId="9" fontId="0" fillId="0" borderId="7" xfId="12"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center" wrapText="1"/>
    </xf>
    <xf numFmtId="9" fontId="14" fillId="0" borderId="7" xfId="12" applyFont="1" applyFill="1" applyBorder="1" applyAlignment="1">
      <alignment horizontal="center" vertical="center" wrapText="1"/>
    </xf>
    <xf numFmtId="41" fontId="14" fillId="0" borderId="7" xfId="11" applyFont="1" applyFill="1" applyBorder="1" applyAlignment="1">
      <alignment horizontal="center" vertical="center" wrapText="1"/>
    </xf>
    <xf numFmtId="9" fontId="14" fillId="0" borderId="7" xfId="11" applyNumberFormat="1" applyFont="1" applyFill="1" applyBorder="1" applyAlignment="1">
      <alignment horizontal="center" vertical="center" wrapText="1"/>
    </xf>
    <xf numFmtId="9" fontId="14" fillId="0" borderId="8" xfId="11" applyNumberFormat="1" applyFont="1" applyFill="1" applyBorder="1" applyAlignment="1">
      <alignment horizontal="center" vertical="center" wrapText="1"/>
    </xf>
    <xf numFmtId="41" fontId="14" fillId="0" borderId="10" xfId="11" applyFont="1" applyFill="1" applyBorder="1" applyAlignment="1">
      <alignment horizontal="center" vertical="center" wrapText="1"/>
    </xf>
    <xf numFmtId="41" fontId="14" fillId="0" borderId="9" xfId="11" applyFont="1" applyFill="1" applyBorder="1" applyAlignment="1">
      <alignment horizontal="center" vertical="center" wrapText="1"/>
    </xf>
    <xf numFmtId="9" fontId="14" fillId="0" borderId="8" xfId="7" applyFont="1" applyFill="1" applyBorder="1" applyAlignment="1">
      <alignment horizontal="center" vertical="center" wrapText="1"/>
    </xf>
    <xf numFmtId="9" fontId="14" fillId="0" borderId="10" xfId="7" applyFont="1" applyFill="1" applyBorder="1" applyAlignment="1">
      <alignment horizontal="center" vertical="center" wrapText="1"/>
    </xf>
    <xf numFmtId="9" fontId="14" fillId="0" borderId="9" xfId="7" applyFont="1" applyFill="1" applyBorder="1" applyAlignment="1">
      <alignment horizontal="center" vertical="center" wrapText="1"/>
    </xf>
    <xf numFmtId="9" fontId="14" fillId="0" borderId="8" xfId="0" applyNumberFormat="1" applyFont="1" applyFill="1" applyBorder="1" applyAlignment="1">
      <alignment horizontal="center" vertical="center" wrapText="1"/>
    </xf>
    <xf numFmtId="9" fontId="14" fillId="0" borderId="9" xfId="0" applyNumberFormat="1" applyFont="1" applyFill="1" applyBorder="1" applyAlignment="1">
      <alignment horizontal="center" vertical="center" wrapText="1"/>
    </xf>
    <xf numFmtId="9" fontId="14" fillId="0" borderId="7" xfId="15" applyNumberFormat="1" applyFont="1" applyFill="1" applyBorder="1" applyAlignment="1">
      <alignment horizontal="center" vertical="center" wrapText="1"/>
    </xf>
    <xf numFmtId="41" fontId="14" fillId="0" borderId="7" xfId="15" applyFont="1" applyFill="1" applyBorder="1" applyAlignment="1">
      <alignment horizontal="center" vertical="center" wrapText="1"/>
    </xf>
    <xf numFmtId="0" fontId="2" fillId="0" borderId="7" xfId="0" applyFont="1" applyBorder="1" applyAlignment="1">
      <alignment horizontal="left" vertical="center" wrapText="1"/>
    </xf>
    <xf numFmtId="0" fontId="0" fillId="0" borderId="7" xfId="0" applyFont="1" applyBorder="1" applyAlignment="1">
      <alignment horizontal="center" vertical="center" wrapText="1"/>
    </xf>
    <xf numFmtId="0" fontId="25"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5" fillId="4" borderId="7" xfId="0" applyFont="1" applyFill="1" applyBorder="1" applyAlignment="1">
      <alignment horizontal="center"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14" fontId="5"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10" fontId="14" fillId="0"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0" fontId="14" fillId="0" borderId="7" xfId="11" applyNumberFormat="1" applyFont="1" applyFill="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9" fontId="18" fillId="8" borderId="7" xfId="7" applyFont="1" applyFill="1" applyBorder="1" applyAlignment="1">
      <alignment horizontal="center" vertical="center" wrapText="1"/>
    </xf>
    <xf numFmtId="0" fontId="9" fillId="0" borderId="7" xfId="0" applyFont="1" applyFill="1" applyBorder="1" applyAlignment="1">
      <alignment horizontal="justify" vertical="center" wrapText="1"/>
    </xf>
    <xf numFmtId="0" fontId="5" fillId="0" borderId="7" xfId="0" applyFont="1" applyFill="1" applyBorder="1" applyAlignment="1" applyProtection="1">
      <alignment horizontal="center" vertical="center"/>
      <protection locked="0"/>
    </xf>
    <xf numFmtId="0" fontId="6" fillId="8" borderId="7" xfId="0"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9" fontId="5" fillId="0" borderId="8" xfId="0" applyNumberFormat="1" applyFont="1" applyFill="1" applyBorder="1" applyAlignment="1">
      <alignment horizontal="center" vertical="top" wrapText="1"/>
    </xf>
    <xf numFmtId="9" fontId="5"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6">
    <cellStyle name="Millares [0]" xfId="11" builtinId="6"/>
    <cellStyle name="Millares [0] 2" xfId="15"/>
    <cellStyle name="Millares [0] 3" xfId="14"/>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6"/>
  <sheetViews>
    <sheetView topLeftCell="N16" zoomScale="90" zoomScaleNormal="90" workbookViewId="0">
      <selection activeCell="V17" sqref="Q8:V17"/>
    </sheetView>
  </sheetViews>
  <sheetFormatPr baseColWidth="10" defaultColWidth="10.7109375" defaultRowHeight="12.75"/>
  <cols>
    <col min="1" max="1" width="19.7109375" customWidth="1"/>
    <col min="2" max="2" width="19.85546875" customWidth="1"/>
    <col min="3" max="3" width="19.5703125" style="11" customWidth="1"/>
    <col min="4" max="4" width="18" customWidth="1"/>
    <col min="5" max="5" width="25.140625" customWidth="1"/>
    <col min="6" max="6" width="17.5703125" customWidth="1"/>
    <col min="7" max="7" width="42.85546875" customWidth="1"/>
    <col min="8" max="8" width="43.42578125" style="10" bestFit="1" customWidth="1"/>
    <col min="9" max="9" width="14" customWidth="1"/>
    <col min="10" max="10" width="14.42578125" customWidth="1"/>
    <col min="11" max="14" width="15" customWidth="1"/>
    <col min="15" max="15" width="15.5703125" hidden="1" customWidth="1"/>
    <col min="16" max="16" width="20.5703125" hidden="1" customWidth="1"/>
    <col min="17" max="17" width="18.7109375" customWidth="1"/>
    <col min="18" max="18" width="32.7109375" customWidth="1"/>
    <col min="19" max="19" width="14.140625" customWidth="1"/>
    <col min="20" max="20" width="32.5703125" customWidth="1"/>
    <col min="21" max="21" width="14.140625" customWidth="1"/>
    <col min="22" max="22" width="33.28515625" customWidth="1"/>
    <col min="26" max="26" width="15" customWidth="1"/>
  </cols>
  <sheetData>
    <row r="1" spans="1:26" ht="28.5" customHeight="1">
      <c r="A1" s="10"/>
      <c r="B1" s="10"/>
      <c r="D1" s="10"/>
      <c r="E1" s="10"/>
      <c r="F1" s="10"/>
      <c r="G1" s="10"/>
      <c r="I1" s="10"/>
      <c r="J1" s="10"/>
      <c r="K1" s="10"/>
      <c r="L1" s="10"/>
      <c r="M1" s="10"/>
      <c r="N1" s="10"/>
    </row>
    <row r="2" spans="1:26" ht="24" customHeight="1">
      <c r="A2" s="10"/>
      <c r="B2" s="10"/>
      <c r="D2" s="10"/>
      <c r="E2" s="10"/>
      <c r="F2" s="10"/>
      <c r="G2" s="10"/>
      <c r="I2" s="10"/>
      <c r="J2" s="10"/>
      <c r="K2" s="10"/>
      <c r="L2" s="10"/>
      <c r="M2" s="10"/>
      <c r="N2" s="10"/>
    </row>
    <row r="3" spans="1:26" ht="12" customHeight="1">
      <c r="A3" s="10"/>
      <c r="B3" s="10"/>
      <c r="D3" s="10"/>
      <c r="E3" s="10"/>
      <c r="F3" s="10"/>
      <c r="G3" s="10"/>
      <c r="I3" s="10"/>
      <c r="J3" s="10"/>
      <c r="K3" s="10"/>
      <c r="L3" s="10"/>
      <c r="M3" s="10"/>
      <c r="N3" s="10"/>
    </row>
    <row r="4" spans="1:26" ht="33.75">
      <c r="A4" s="186" t="s">
        <v>717</v>
      </c>
      <c r="B4" s="187"/>
      <c r="C4" s="187"/>
      <c r="D4" s="187"/>
      <c r="E4" s="187"/>
      <c r="F4" s="187"/>
      <c r="G4" s="187"/>
      <c r="H4" s="187"/>
      <c r="I4" s="187"/>
      <c r="J4" s="187"/>
      <c r="K4" s="187"/>
      <c r="L4" s="187"/>
      <c r="M4" s="187"/>
      <c r="N4" s="187"/>
      <c r="O4" s="187"/>
      <c r="P4" s="187"/>
      <c r="Q4" s="187"/>
      <c r="R4" s="187"/>
      <c r="S4" s="187"/>
      <c r="T4" s="187"/>
      <c r="U4" s="187"/>
      <c r="V4" s="187"/>
      <c r="W4" s="111"/>
      <c r="X4" s="111"/>
      <c r="Y4" s="111"/>
      <c r="Z4" s="111"/>
    </row>
    <row r="5" spans="1:26" ht="28.5" customHeight="1">
      <c r="A5" s="190" t="s">
        <v>98</v>
      </c>
      <c r="B5" s="190" t="s">
        <v>74</v>
      </c>
      <c r="C5" s="179" t="s">
        <v>65</v>
      </c>
      <c r="D5" s="179" t="s">
        <v>66</v>
      </c>
      <c r="E5" s="179" t="s">
        <v>67</v>
      </c>
      <c r="F5" s="179" t="s">
        <v>68</v>
      </c>
      <c r="G5" s="179" t="s">
        <v>69</v>
      </c>
      <c r="H5" s="179" t="s">
        <v>653</v>
      </c>
      <c r="I5" s="191" t="s">
        <v>70</v>
      </c>
      <c r="J5" s="191"/>
      <c r="K5" s="179" t="s">
        <v>79</v>
      </c>
      <c r="L5" s="179"/>
      <c r="M5" s="179"/>
      <c r="N5" s="179"/>
      <c r="O5" s="188" t="s">
        <v>477</v>
      </c>
      <c r="P5" s="188"/>
      <c r="Q5" s="188"/>
      <c r="R5" s="188"/>
      <c r="S5" s="188"/>
      <c r="T5" s="188"/>
      <c r="U5" s="188"/>
      <c r="V5" s="188"/>
    </row>
    <row r="6" spans="1:26" ht="15.75">
      <c r="A6" s="190"/>
      <c r="B6" s="190"/>
      <c r="C6" s="179"/>
      <c r="D6" s="179"/>
      <c r="E6" s="179"/>
      <c r="F6" s="179"/>
      <c r="G6" s="179"/>
      <c r="H6" s="179"/>
      <c r="I6" s="179" t="s">
        <v>71</v>
      </c>
      <c r="J6" s="179" t="s">
        <v>72</v>
      </c>
      <c r="K6" s="79" t="s">
        <v>75</v>
      </c>
      <c r="L6" s="79" t="s">
        <v>76</v>
      </c>
      <c r="M6" s="79" t="s">
        <v>77</v>
      </c>
      <c r="N6" s="79" t="s">
        <v>78</v>
      </c>
      <c r="O6" s="189" t="s">
        <v>75</v>
      </c>
      <c r="P6" s="189"/>
      <c r="Q6" s="189" t="s">
        <v>76</v>
      </c>
      <c r="R6" s="189"/>
      <c r="S6" s="189" t="s">
        <v>77</v>
      </c>
      <c r="T6" s="189"/>
      <c r="U6" s="189" t="s">
        <v>78</v>
      </c>
      <c r="V6" s="189"/>
    </row>
    <row r="7" spans="1:26" ht="42.75" customHeight="1">
      <c r="A7" s="190"/>
      <c r="B7" s="190"/>
      <c r="C7" s="179"/>
      <c r="D7" s="179"/>
      <c r="E7" s="179"/>
      <c r="F7" s="179"/>
      <c r="G7" s="179"/>
      <c r="H7" s="179"/>
      <c r="I7" s="179"/>
      <c r="J7" s="179"/>
      <c r="K7" s="80" t="s">
        <v>64</v>
      </c>
      <c r="L7" s="80" t="s">
        <v>64</v>
      </c>
      <c r="M7" s="80" t="s">
        <v>64</v>
      </c>
      <c r="N7" s="80" t="s">
        <v>64</v>
      </c>
      <c r="O7" s="49" t="s">
        <v>479</v>
      </c>
      <c r="P7" s="110" t="s">
        <v>478</v>
      </c>
      <c r="Q7" s="49" t="s">
        <v>479</v>
      </c>
      <c r="R7" s="49" t="s">
        <v>478</v>
      </c>
      <c r="S7" s="49" t="s">
        <v>479</v>
      </c>
      <c r="T7" s="49" t="s">
        <v>478</v>
      </c>
      <c r="U7" s="49" t="s">
        <v>479</v>
      </c>
      <c r="V7" s="49" t="s">
        <v>478</v>
      </c>
    </row>
    <row r="8" spans="1:26" s="134" customFormat="1" ht="89.25" customHeight="1">
      <c r="A8" s="181" t="s">
        <v>60</v>
      </c>
      <c r="B8" s="180" t="s">
        <v>88</v>
      </c>
      <c r="C8" s="181" t="s">
        <v>773</v>
      </c>
      <c r="D8" s="183">
        <v>0.2</v>
      </c>
      <c r="E8" s="129" t="s">
        <v>106</v>
      </c>
      <c r="F8" s="129">
        <v>1</v>
      </c>
      <c r="G8" s="184" t="s">
        <v>701</v>
      </c>
      <c r="H8" s="132" t="s">
        <v>718</v>
      </c>
      <c r="I8" s="129" t="s">
        <v>148</v>
      </c>
      <c r="J8" s="14" t="s">
        <v>149</v>
      </c>
      <c r="K8" s="106">
        <v>1</v>
      </c>
      <c r="L8" s="106">
        <v>1</v>
      </c>
      <c r="M8" s="106">
        <v>1</v>
      </c>
      <c r="N8" s="106">
        <v>1</v>
      </c>
      <c r="O8" s="106"/>
      <c r="P8" s="133"/>
      <c r="Q8" s="106">
        <v>1</v>
      </c>
      <c r="R8" s="116" t="s">
        <v>774</v>
      </c>
      <c r="S8" s="106">
        <v>1</v>
      </c>
      <c r="T8" s="116" t="s">
        <v>774</v>
      </c>
      <c r="U8" s="106">
        <v>1</v>
      </c>
      <c r="V8" s="116" t="s">
        <v>774</v>
      </c>
    </row>
    <row r="9" spans="1:26" s="134" customFormat="1" ht="104.25" customHeight="1">
      <c r="A9" s="181"/>
      <c r="B9" s="180"/>
      <c r="C9" s="181"/>
      <c r="D9" s="183"/>
      <c r="E9" s="129" t="s">
        <v>100</v>
      </c>
      <c r="F9" s="117">
        <v>1</v>
      </c>
      <c r="G9" s="184"/>
      <c r="H9" s="132" t="s">
        <v>670</v>
      </c>
      <c r="I9" s="129" t="s">
        <v>148</v>
      </c>
      <c r="J9" s="14">
        <v>43465</v>
      </c>
      <c r="K9" s="106">
        <v>0.25</v>
      </c>
      <c r="L9" s="106">
        <v>0.5</v>
      </c>
      <c r="M9" s="106">
        <v>0.75</v>
      </c>
      <c r="N9" s="106">
        <v>1</v>
      </c>
      <c r="O9" s="106"/>
      <c r="P9" s="133"/>
      <c r="Q9" s="106">
        <v>0.7</v>
      </c>
      <c r="R9" s="116" t="s">
        <v>775</v>
      </c>
      <c r="S9" s="106">
        <v>0.7</v>
      </c>
      <c r="T9" s="116" t="s">
        <v>775</v>
      </c>
      <c r="U9" s="106">
        <v>0.9</v>
      </c>
      <c r="V9" s="116" t="s">
        <v>834</v>
      </c>
    </row>
    <row r="10" spans="1:26" s="134" customFormat="1" ht="125.25" customHeight="1">
      <c r="A10" s="181"/>
      <c r="B10" s="180"/>
      <c r="C10" s="185" t="s">
        <v>776</v>
      </c>
      <c r="D10" s="183">
        <v>0.2</v>
      </c>
      <c r="E10" s="129" t="s">
        <v>100</v>
      </c>
      <c r="F10" s="129" t="s">
        <v>150</v>
      </c>
      <c r="G10" s="182" t="s">
        <v>777</v>
      </c>
      <c r="H10" s="129" t="s">
        <v>671</v>
      </c>
      <c r="I10" s="128">
        <v>43101</v>
      </c>
      <c r="J10" s="14">
        <v>43190</v>
      </c>
      <c r="K10" s="106">
        <v>1</v>
      </c>
      <c r="L10" s="106">
        <v>1</v>
      </c>
      <c r="M10" s="106">
        <v>1</v>
      </c>
      <c r="N10" s="106">
        <v>1</v>
      </c>
      <c r="O10" s="106"/>
      <c r="P10" s="133"/>
      <c r="Q10" s="106">
        <v>0.4</v>
      </c>
      <c r="R10" s="116" t="s">
        <v>778</v>
      </c>
      <c r="S10" s="16">
        <v>0.8</v>
      </c>
      <c r="T10" s="135" t="s">
        <v>779</v>
      </c>
      <c r="U10" s="106">
        <v>1</v>
      </c>
      <c r="V10" s="116" t="s">
        <v>858</v>
      </c>
    </row>
    <row r="11" spans="1:26" s="134" customFormat="1" ht="124.5" customHeight="1">
      <c r="A11" s="181"/>
      <c r="B11" s="180"/>
      <c r="C11" s="185"/>
      <c r="D11" s="183"/>
      <c r="E11" s="129" t="s">
        <v>100</v>
      </c>
      <c r="F11" s="129" t="s">
        <v>151</v>
      </c>
      <c r="G11" s="182"/>
      <c r="H11" s="129" t="s">
        <v>672</v>
      </c>
      <c r="I11" s="128">
        <v>43101</v>
      </c>
      <c r="J11" s="14">
        <v>43465</v>
      </c>
      <c r="K11" s="106">
        <v>0.25</v>
      </c>
      <c r="L11" s="106">
        <v>0.5</v>
      </c>
      <c r="M11" s="106">
        <v>0.75</v>
      </c>
      <c r="N11" s="106">
        <v>1</v>
      </c>
      <c r="O11" s="106"/>
      <c r="P11" s="133"/>
      <c r="Q11" s="106">
        <v>1</v>
      </c>
      <c r="R11" s="116" t="s">
        <v>780</v>
      </c>
      <c r="S11" s="106">
        <v>1</v>
      </c>
      <c r="T11" s="116" t="s">
        <v>769</v>
      </c>
      <c r="U11" s="106">
        <v>1</v>
      </c>
      <c r="V11" s="116" t="s">
        <v>769</v>
      </c>
    </row>
    <row r="12" spans="1:26" s="134" customFormat="1" ht="224.25" customHeight="1">
      <c r="A12" s="181"/>
      <c r="B12" s="180"/>
      <c r="C12" s="117" t="s">
        <v>152</v>
      </c>
      <c r="D12" s="124">
        <v>0.2</v>
      </c>
      <c r="E12" s="129" t="s">
        <v>100</v>
      </c>
      <c r="F12" s="129">
        <v>100</v>
      </c>
      <c r="G12" s="8" t="s">
        <v>702</v>
      </c>
      <c r="H12" s="132" t="s">
        <v>673</v>
      </c>
      <c r="I12" s="128">
        <v>43101</v>
      </c>
      <c r="J12" s="14">
        <v>43465</v>
      </c>
      <c r="K12" s="106">
        <v>0.25</v>
      </c>
      <c r="L12" s="106">
        <v>0.5</v>
      </c>
      <c r="M12" s="106">
        <v>0.75</v>
      </c>
      <c r="N12" s="106">
        <v>1</v>
      </c>
      <c r="O12" s="106"/>
      <c r="P12" s="133"/>
      <c r="Q12" s="106">
        <v>0.5</v>
      </c>
      <c r="R12" s="116" t="s">
        <v>781</v>
      </c>
      <c r="S12" s="106">
        <v>0.65</v>
      </c>
      <c r="T12" s="135" t="s">
        <v>772</v>
      </c>
      <c r="U12" s="106">
        <v>0.9</v>
      </c>
      <c r="V12" s="133"/>
    </row>
    <row r="13" spans="1:26" s="134" customFormat="1" ht="217.5" customHeight="1">
      <c r="A13" s="181"/>
      <c r="B13" s="180"/>
      <c r="C13" s="117" t="s">
        <v>153</v>
      </c>
      <c r="D13" s="124">
        <v>0.1</v>
      </c>
      <c r="E13" s="129" t="s">
        <v>100</v>
      </c>
      <c r="F13" s="129">
        <v>100</v>
      </c>
      <c r="G13" s="8" t="s">
        <v>705</v>
      </c>
      <c r="H13" s="132" t="s">
        <v>706</v>
      </c>
      <c r="I13" s="128">
        <v>43101</v>
      </c>
      <c r="J13" s="14">
        <v>43465</v>
      </c>
      <c r="K13" s="106">
        <v>0.25</v>
      </c>
      <c r="L13" s="106">
        <v>0.5</v>
      </c>
      <c r="M13" s="106">
        <v>0.75</v>
      </c>
      <c r="N13" s="106">
        <v>1</v>
      </c>
      <c r="O13" s="106"/>
      <c r="P13" s="133"/>
      <c r="Q13" s="106">
        <v>0.45</v>
      </c>
      <c r="R13" s="116" t="s">
        <v>722</v>
      </c>
      <c r="S13" s="106">
        <v>0.5</v>
      </c>
      <c r="T13" s="116" t="s">
        <v>722</v>
      </c>
      <c r="U13" s="106">
        <v>0.8</v>
      </c>
      <c r="V13" s="116" t="s">
        <v>835</v>
      </c>
    </row>
    <row r="14" spans="1:26" s="134" customFormat="1" ht="276.75" customHeight="1">
      <c r="A14" s="181"/>
      <c r="B14" s="180"/>
      <c r="C14" s="129" t="s">
        <v>158</v>
      </c>
      <c r="D14" s="124">
        <v>0.1</v>
      </c>
      <c r="E14" s="129" t="s">
        <v>100</v>
      </c>
      <c r="F14" s="117">
        <v>0.8</v>
      </c>
      <c r="G14" s="8" t="s">
        <v>782</v>
      </c>
      <c r="H14" s="132" t="s">
        <v>674</v>
      </c>
      <c r="I14" s="129" t="s">
        <v>148</v>
      </c>
      <c r="J14" s="14">
        <v>43465</v>
      </c>
      <c r="K14" s="106">
        <v>0.25</v>
      </c>
      <c r="L14" s="106">
        <v>0.5</v>
      </c>
      <c r="M14" s="106">
        <v>0.75</v>
      </c>
      <c r="N14" s="106">
        <v>1</v>
      </c>
      <c r="O14" s="106"/>
      <c r="P14" s="133"/>
      <c r="Q14" s="106">
        <v>0.61</v>
      </c>
      <c r="R14" s="135" t="s">
        <v>783</v>
      </c>
      <c r="S14" s="106">
        <v>0.75</v>
      </c>
      <c r="T14" s="135" t="s">
        <v>784</v>
      </c>
      <c r="U14" s="106">
        <v>0.8</v>
      </c>
      <c r="V14" s="116" t="s">
        <v>836</v>
      </c>
    </row>
    <row r="15" spans="1:26" s="134" customFormat="1" ht="172.5" customHeight="1">
      <c r="A15" s="181"/>
      <c r="B15" s="180"/>
      <c r="C15" s="129" t="s">
        <v>154</v>
      </c>
      <c r="D15" s="124">
        <v>0.1</v>
      </c>
      <c r="E15" s="129" t="s">
        <v>100</v>
      </c>
      <c r="F15" s="117">
        <v>0.9</v>
      </c>
      <c r="G15" s="8" t="s">
        <v>703</v>
      </c>
      <c r="H15" s="132" t="s">
        <v>675</v>
      </c>
      <c r="I15" s="129" t="s">
        <v>148</v>
      </c>
      <c r="J15" s="14">
        <v>43465</v>
      </c>
      <c r="K15" s="106">
        <v>0.25</v>
      </c>
      <c r="L15" s="106">
        <v>0.5</v>
      </c>
      <c r="M15" s="106">
        <v>0.75</v>
      </c>
      <c r="N15" s="106">
        <v>1</v>
      </c>
      <c r="O15" s="106"/>
      <c r="P15" s="133"/>
      <c r="Q15" s="106" t="s">
        <v>723</v>
      </c>
      <c r="R15" s="135" t="s">
        <v>785</v>
      </c>
      <c r="S15" s="106">
        <v>0.6</v>
      </c>
      <c r="T15" s="135" t="s">
        <v>786</v>
      </c>
      <c r="U15" s="106">
        <v>1</v>
      </c>
      <c r="V15" s="116" t="s">
        <v>859</v>
      </c>
    </row>
    <row r="16" spans="1:26" s="134" customFormat="1" ht="81" customHeight="1">
      <c r="A16" s="181"/>
      <c r="B16" s="180" t="s">
        <v>89</v>
      </c>
      <c r="C16" s="181" t="s">
        <v>155</v>
      </c>
      <c r="D16" s="183">
        <v>0.1</v>
      </c>
      <c r="E16" s="129" t="s">
        <v>106</v>
      </c>
      <c r="F16" s="129">
        <v>1</v>
      </c>
      <c r="G16" s="184" t="s">
        <v>704</v>
      </c>
      <c r="H16" s="129" t="s">
        <v>654</v>
      </c>
      <c r="I16" s="129" t="s">
        <v>148</v>
      </c>
      <c r="J16" s="14" t="s">
        <v>149</v>
      </c>
      <c r="K16" s="106">
        <v>1</v>
      </c>
      <c r="L16" s="106">
        <v>1</v>
      </c>
      <c r="M16" s="106">
        <v>1</v>
      </c>
      <c r="N16" s="106">
        <v>1</v>
      </c>
      <c r="O16" s="106"/>
      <c r="P16" s="133"/>
      <c r="Q16" s="106">
        <v>1</v>
      </c>
      <c r="R16" s="116" t="s">
        <v>734</v>
      </c>
      <c r="S16" s="106">
        <v>1</v>
      </c>
      <c r="T16" s="116" t="s">
        <v>734</v>
      </c>
      <c r="U16" s="106">
        <v>1</v>
      </c>
      <c r="V16" s="116" t="s">
        <v>734</v>
      </c>
    </row>
    <row r="17" spans="1:26" s="134" customFormat="1" ht="123" customHeight="1">
      <c r="A17" s="181"/>
      <c r="B17" s="180"/>
      <c r="C17" s="181"/>
      <c r="D17" s="183"/>
      <c r="E17" s="129" t="s">
        <v>100</v>
      </c>
      <c r="F17" s="117">
        <v>1</v>
      </c>
      <c r="G17" s="184"/>
      <c r="H17" s="129" t="s">
        <v>676</v>
      </c>
      <c r="I17" s="129" t="s">
        <v>148</v>
      </c>
      <c r="J17" s="14">
        <v>43465</v>
      </c>
      <c r="K17" s="106">
        <v>0.25</v>
      </c>
      <c r="L17" s="106">
        <v>0.5</v>
      </c>
      <c r="M17" s="106">
        <v>0.75</v>
      </c>
      <c r="N17" s="106">
        <v>1</v>
      </c>
      <c r="O17" s="106"/>
      <c r="P17" s="133"/>
      <c r="Q17" s="106">
        <v>0.15</v>
      </c>
      <c r="R17" s="116" t="s">
        <v>733</v>
      </c>
      <c r="S17" s="106">
        <v>0.45</v>
      </c>
      <c r="T17" s="116" t="s">
        <v>787</v>
      </c>
      <c r="U17" s="106">
        <v>0.6</v>
      </c>
      <c r="V17" s="116" t="s">
        <v>860</v>
      </c>
    </row>
    <row r="18" spans="1:26">
      <c r="O18" s="10"/>
      <c r="P18" s="10"/>
      <c r="Q18" s="119"/>
      <c r="R18" s="10"/>
      <c r="S18" s="119"/>
      <c r="T18" s="10"/>
      <c r="U18" s="10"/>
      <c r="V18" s="10"/>
      <c r="W18" s="10"/>
      <c r="X18" s="10"/>
      <c r="Y18" s="10"/>
      <c r="Z18" s="10"/>
    </row>
    <row r="19" spans="1:26">
      <c r="O19" s="10"/>
      <c r="P19" s="10"/>
      <c r="Q19" s="10"/>
      <c r="R19" s="10"/>
      <c r="S19" s="119"/>
      <c r="T19" s="10"/>
      <c r="U19" s="10"/>
      <c r="V19" s="10"/>
      <c r="W19" s="10"/>
      <c r="X19" s="10"/>
      <c r="Y19" s="10"/>
      <c r="Z19" s="10"/>
    </row>
    <row r="20" spans="1:26">
      <c r="O20" s="10"/>
      <c r="P20" s="10"/>
      <c r="Q20" s="10"/>
      <c r="R20" s="10"/>
      <c r="S20" s="119"/>
      <c r="T20" s="10"/>
      <c r="U20" s="10"/>
      <c r="V20" s="10"/>
      <c r="W20" s="10"/>
      <c r="X20" s="10"/>
      <c r="Y20" s="10"/>
      <c r="Z20" s="10"/>
    </row>
    <row r="21" spans="1:26">
      <c r="O21" s="10"/>
      <c r="P21" s="10"/>
      <c r="Q21" s="10"/>
      <c r="R21" s="10"/>
      <c r="S21" s="119"/>
      <c r="T21" s="10"/>
      <c r="U21" s="10"/>
      <c r="V21" s="10"/>
      <c r="W21" s="10"/>
      <c r="X21" s="10"/>
      <c r="Y21" s="10"/>
      <c r="Z21" s="10"/>
    </row>
    <row r="22" spans="1:26">
      <c r="O22" s="10"/>
      <c r="P22" s="10"/>
      <c r="Q22" s="10"/>
      <c r="R22" s="10"/>
      <c r="S22" s="119"/>
      <c r="T22" s="10"/>
      <c r="U22" s="10"/>
      <c r="V22" s="10"/>
      <c r="W22" s="10"/>
      <c r="X22" s="10"/>
      <c r="Y22" s="10"/>
      <c r="Z22" s="10"/>
    </row>
    <row r="23" spans="1:26">
      <c r="O23" s="10"/>
      <c r="P23" s="10"/>
      <c r="Q23" s="10"/>
      <c r="R23" s="10"/>
      <c r="S23" s="119"/>
      <c r="T23" s="10"/>
      <c r="U23" s="10"/>
      <c r="V23" s="10"/>
      <c r="W23" s="10"/>
      <c r="X23" s="10"/>
      <c r="Y23" s="10"/>
      <c r="Z23" s="10"/>
    </row>
    <row r="24" spans="1:26">
      <c r="O24" s="10"/>
      <c r="P24" s="10"/>
      <c r="Q24" s="10"/>
      <c r="R24" s="10"/>
      <c r="S24" s="119"/>
      <c r="T24" s="10"/>
      <c r="U24" s="10"/>
      <c r="V24" s="10"/>
      <c r="W24" s="10"/>
      <c r="X24" s="10"/>
      <c r="Y24" s="10"/>
      <c r="Z24" s="10"/>
    </row>
    <row r="25" spans="1:26">
      <c r="O25" s="10"/>
      <c r="P25" s="10"/>
      <c r="Q25" s="10"/>
      <c r="R25" s="10"/>
      <c r="S25" s="119"/>
      <c r="T25" s="10"/>
      <c r="U25" s="10"/>
      <c r="V25" s="10"/>
      <c r="W25" s="10"/>
      <c r="X25" s="10"/>
      <c r="Y25" s="10"/>
      <c r="Z25" s="10"/>
    </row>
    <row r="26" spans="1:26">
      <c r="O26" s="10"/>
      <c r="P26" s="10"/>
      <c r="Q26" s="10"/>
      <c r="R26" s="10"/>
      <c r="S26" s="119"/>
      <c r="T26" s="10"/>
      <c r="U26" s="10"/>
      <c r="V26" s="10"/>
      <c r="W26" s="10"/>
      <c r="X26" s="10"/>
      <c r="Y26" s="10"/>
      <c r="Z26" s="10"/>
    </row>
    <row r="27" spans="1:26">
      <c r="O27" s="10"/>
      <c r="P27" s="10"/>
      <c r="Q27" s="10"/>
      <c r="R27" s="10"/>
      <c r="S27" s="10"/>
      <c r="T27" s="10"/>
      <c r="U27" s="10"/>
      <c r="V27" s="10"/>
      <c r="W27" s="10"/>
      <c r="X27" s="10"/>
      <c r="Y27" s="10"/>
      <c r="Z27" s="10"/>
    </row>
    <row r="28" spans="1:26">
      <c r="O28" s="10"/>
      <c r="P28" s="10"/>
      <c r="Q28" s="10"/>
      <c r="R28" s="10"/>
      <c r="S28" s="10"/>
      <c r="T28" s="10"/>
      <c r="U28" s="10"/>
      <c r="V28" s="10"/>
      <c r="W28" s="10"/>
      <c r="X28" s="10"/>
      <c r="Y28" s="10"/>
      <c r="Z28" s="10"/>
    </row>
    <row r="29" spans="1:26">
      <c r="O29" s="10"/>
      <c r="P29" s="10"/>
      <c r="Q29" s="10"/>
      <c r="R29" s="10"/>
      <c r="S29" s="10"/>
      <c r="T29" s="10"/>
      <c r="U29" s="10"/>
      <c r="V29" s="10"/>
      <c r="W29" s="10"/>
      <c r="X29" s="10"/>
      <c r="Y29" s="10"/>
      <c r="Z29" s="10"/>
    </row>
    <row r="30" spans="1:26">
      <c r="O30" s="10"/>
      <c r="P30" s="10"/>
      <c r="Q30" s="10"/>
      <c r="R30" s="10"/>
      <c r="S30" s="10"/>
      <c r="T30" s="10"/>
      <c r="U30" s="10"/>
      <c r="V30" s="10"/>
      <c r="W30" s="10"/>
      <c r="X30" s="10"/>
      <c r="Y30" s="10"/>
      <c r="Z30" s="10"/>
    </row>
    <row r="31" spans="1:26">
      <c r="O31" s="10"/>
      <c r="P31" s="10"/>
      <c r="Q31" s="10"/>
      <c r="R31" s="10"/>
      <c r="S31" s="10"/>
      <c r="T31" s="10"/>
      <c r="U31" s="10"/>
      <c r="V31" s="10"/>
      <c r="W31" s="10"/>
      <c r="X31" s="10"/>
      <c r="Y31" s="10"/>
      <c r="Z31" s="10"/>
    </row>
    <row r="32" spans="1:26">
      <c r="O32" s="10"/>
      <c r="P32" s="10"/>
      <c r="Q32" s="10"/>
      <c r="R32" s="10"/>
      <c r="S32" s="10"/>
      <c r="T32" s="10"/>
      <c r="U32" s="10"/>
      <c r="V32" s="10"/>
      <c r="W32" s="10"/>
      <c r="X32" s="10"/>
      <c r="Y32" s="10"/>
      <c r="Z32" s="10"/>
    </row>
    <row r="33" spans="15:26">
      <c r="O33" s="10"/>
      <c r="P33" s="10"/>
      <c r="Q33" s="10"/>
      <c r="R33" s="10"/>
      <c r="S33" s="10"/>
      <c r="T33" s="10"/>
      <c r="U33" s="10"/>
      <c r="V33" s="10"/>
      <c r="W33" s="10"/>
      <c r="X33" s="10"/>
      <c r="Y33" s="10"/>
      <c r="Z33" s="10"/>
    </row>
    <row r="34" spans="15:26">
      <c r="O34" s="10"/>
      <c r="P34" s="10"/>
      <c r="Q34" s="10"/>
      <c r="R34" s="10"/>
      <c r="S34" s="10"/>
      <c r="T34" s="10"/>
      <c r="U34" s="10"/>
      <c r="V34" s="10"/>
      <c r="W34" s="10"/>
      <c r="X34" s="10"/>
      <c r="Y34" s="10"/>
      <c r="Z34" s="10"/>
    </row>
    <row r="35" spans="15:26">
      <c r="O35" s="10"/>
      <c r="P35" s="10"/>
      <c r="Q35" s="10"/>
      <c r="R35" s="10"/>
      <c r="S35" s="10"/>
      <c r="T35" s="10"/>
      <c r="U35" s="10"/>
      <c r="V35" s="10"/>
      <c r="W35" s="10"/>
      <c r="X35" s="10"/>
      <c r="Y35" s="10"/>
      <c r="Z35" s="10"/>
    </row>
    <row r="36" spans="15:26">
      <c r="O36" s="10"/>
      <c r="P36" s="10"/>
      <c r="Q36" s="10"/>
      <c r="R36" s="10"/>
      <c r="S36" s="10"/>
      <c r="T36" s="10"/>
      <c r="U36" s="10"/>
      <c r="V36" s="10"/>
      <c r="W36" s="10"/>
      <c r="X36" s="10"/>
      <c r="Y36" s="10"/>
      <c r="Z36" s="10"/>
    </row>
    <row r="37" spans="15:26">
      <c r="O37" s="10"/>
      <c r="P37" s="10"/>
      <c r="Q37" s="10"/>
      <c r="R37" s="10"/>
      <c r="S37" s="10"/>
      <c r="T37" s="10"/>
      <c r="U37" s="10"/>
      <c r="V37" s="10"/>
      <c r="W37" s="10"/>
      <c r="X37" s="10"/>
      <c r="Y37" s="10"/>
      <c r="Z37" s="10"/>
    </row>
    <row r="38" spans="15:26">
      <c r="O38" s="10"/>
      <c r="P38" s="10"/>
      <c r="Q38" s="10"/>
      <c r="R38" s="10"/>
      <c r="S38" s="10"/>
      <c r="T38" s="10"/>
      <c r="U38" s="10"/>
      <c r="V38" s="10"/>
      <c r="W38" s="10"/>
      <c r="X38" s="10"/>
      <c r="Y38" s="10"/>
      <c r="Z38" s="10"/>
    </row>
    <row r="39" spans="15:26">
      <c r="O39" s="10"/>
      <c r="P39" s="10"/>
      <c r="Q39" s="10"/>
      <c r="R39" s="10"/>
      <c r="S39" s="10"/>
      <c r="T39" s="10"/>
      <c r="U39" s="10"/>
      <c r="V39" s="10"/>
      <c r="W39" s="10"/>
      <c r="X39" s="10"/>
      <c r="Y39" s="10"/>
      <c r="Z39" s="10"/>
    </row>
    <row r="40" spans="15:26">
      <c r="O40" s="10"/>
      <c r="P40" s="10"/>
      <c r="Q40" s="10"/>
      <c r="R40" s="10"/>
      <c r="S40" s="10"/>
      <c r="T40" s="10"/>
      <c r="U40" s="10"/>
      <c r="V40" s="10"/>
      <c r="W40" s="10"/>
      <c r="X40" s="10"/>
      <c r="Y40" s="10"/>
      <c r="Z40" s="10"/>
    </row>
    <row r="41" spans="15:26">
      <c r="O41" s="10"/>
      <c r="P41" s="10"/>
      <c r="Q41" s="10"/>
      <c r="R41" s="10"/>
      <c r="S41" s="10"/>
      <c r="T41" s="10"/>
      <c r="U41" s="10"/>
      <c r="V41" s="10"/>
      <c r="W41" s="10"/>
      <c r="X41" s="10"/>
      <c r="Y41" s="10"/>
      <c r="Z41" s="10"/>
    </row>
    <row r="42" spans="15:26">
      <c r="O42" s="10"/>
      <c r="P42" s="10"/>
      <c r="Q42" s="10"/>
      <c r="R42" s="10"/>
      <c r="S42" s="10"/>
      <c r="T42" s="10"/>
      <c r="U42" s="10"/>
      <c r="V42" s="10"/>
      <c r="W42" s="10"/>
      <c r="X42" s="10"/>
      <c r="Y42" s="10"/>
      <c r="Z42" s="10"/>
    </row>
    <row r="43" spans="15:26">
      <c r="O43" s="10"/>
      <c r="P43" s="10"/>
      <c r="Q43" s="10"/>
      <c r="R43" s="10"/>
      <c r="S43" s="10"/>
      <c r="T43" s="10"/>
      <c r="U43" s="10"/>
      <c r="V43" s="10"/>
      <c r="W43" s="10"/>
      <c r="X43" s="10"/>
      <c r="Y43" s="10"/>
      <c r="Z43" s="10"/>
    </row>
    <row r="44" spans="15:26">
      <c r="O44" s="10"/>
      <c r="P44" s="10"/>
      <c r="Q44" s="10"/>
      <c r="R44" s="10"/>
      <c r="S44" s="10"/>
      <c r="T44" s="10"/>
      <c r="U44" s="10"/>
      <c r="V44" s="10"/>
      <c r="W44" s="10"/>
      <c r="X44" s="10"/>
      <c r="Y44" s="10"/>
      <c r="Z44" s="10"/>
    </row>
    <row r="45" spans="15:26">
      <c r="O45" s="10"/>
      <c r="P45" s="10"/>
      <c r="Q45" s="10"/>
      <c r="R45" s="10"/>
      <c r="S45" s="10"/>
      <c r="T45" s="10"/>
      <c r="U45" s="10"/>
      <c r="V45" s="10"/>
      <c r="W45" s="10"/>
      <c r="X45" s="10"/>
      <c r="Y45" s="10"/>
      <c r="Z45" s="10"/>
    </row>
    <row r="46" spans="15:26">
      <c r="O46" s="10"/>
      <c r="P46" s="10"/>
      <c r="Q46" s="10"/>
      <c r="R46" s="10"/>
      <c r="S46" s="10"/>
      <c r="T46" s="10"/>
      <c r="U46" s="10"/>
      <c r="V46" s="10"/>
      <c r="W46" s="10"/>
      <c r="X46" s="10"/>
      <c r="Y46" s="10"/>
      <c r="Z46" s="10"/>
    </row>
    <row r="47" spans="15:26">
      <c r="O47" s="10"/>
      <c r="P47" s="10"/>
      <c r="Q47" s="10"/>
      <c r="R47" s="10"/>
      <c r="S47" s="10"/>
      <c r="T47" s="10"/>
      <c r="U47" s="10"/>
      <c r="V47" s="10"/>
      <c r="W47" s="10"/>
      <c r="X47" s="10"/>
      <c r="Y47" s="10"/>
      <c r="Z47" s="10"/>
    </row>
    <row r="48" spans="15:26">
      <c r="O48" s="10"/>
      <c r="P48" s="10"/>
      <c r="Q48" s="10"/>
      <c r="R48" s="10"/>
      <c r="S48" s="10"/>
      <c r="T48" s="10"/>
      <c r="U48" s="10"/>
      <c r="V48" s="10"/>
      <c r="W48" s="10"/>
      <c r="X48" s="10"/>
      <c r="Y48" s="10"/>
      <c r="Z48" s="10"/>
    </row>
    <row r="49" spans="15:26">
      <c r="O49" s="10"/>
      <c r="P49" s="10"/>
      <c r="Q49" s="10"/>
      <c r="R49" s="10"/>
      <c r="S49" s="10"/>
      <c r="T49" s="10"/>
      <c r="U49" s="10"/>
      <c r="V49" s="10"/>
      <c r="W49" s="10"/>
      <c r="X49" s="10"/>
      <c r="Y49" s="10"/>
      <c r="Z49" s="10"/>
    </row>
    <row r="50" spans="15:26">
      <c r="O50" s="10"/>
      <c r="P50" s="10"/>
      <c r="Q50" s="10"/>
      <c r="R50" s="10"/>
      <c r="S50" s="10"/>
      <c r="T50" s="10"/>
      <c r="U50" s="10"/>
      <c r="V50" s="10"/>
      <c r="W50" s="10"/>
      <c r="X50" s="10"/>
      <c r="Y50" s="10"/>
      <c r="Z50" s="10"/>
    </row>
    <row r="51" spans="15:26">
      <c r="O51" s="10"/>
      <c r="P51" s="10"/>
      <c r="Q51" s="10"/>
      <c r="R51" s="10"/>
      <c r="S51" s="10"/>
      <c r="T51" s="10"/>
      <c r="U51" s="10"/>
      <c r="V51" s="10"/>
      <c r="W51" s="10"/>
      <c r="X51" s="10"/>
      <c r="Y51" s="10"/>
      <c r="Z51" s="10"/>
    </row>
    <row r="52" spans="15:26">
      <c r="O52" s="10"/>
      <c r="P52" s="10"/>
      <c r="Q52" s="10"/>
      <c r="R52" s="10"/>
      <c r="S52" s="10"/>
      <c r="T52" s="10"/>
      <c r="U52" s="10"/>
      <c r="V52" s="10"/>
      <c r="W52" s="10"/>
      <c r="X52" s="10"/>
      <c r="Y52" s="10"/>
      <c r="Z52" s="10"/>
    </row>
    <row r="53" spans="15:26">
      <c r="O53" s="10"/>
      <c r="P53" s="10"/>
      <c r="Q53" s="10"/>
      <c r="R53" s="10"/>
      <c r="S53" s="10"/>
      <c r="T53" s="10"/>
      <c r="U53" s="10"/>
      <c r="V53" s="10"/>
      <c r="W53" s="10"/>
      <c r="X53" s="10"/>
      <c r="Y53" s="10"/>
      <c r="Z53" s="10"/>
    </row>
    <row r="54" spans="15:26">
      <c r="O54" s="10"/>
      <c r="P54" s="10"/>
      <c r="Q54" s="10"/>
      <c r="R54" s="10"/>
      <c r="S54" s="10"/>
      <c r="T54" s="10"/>
      <c r="U54" s="10"/>
      <c r="V54" s="10"/>
      <c r="W54" s="10"/>
      <c r="X54" s="10"/>
      <c r="Y54" s="10"/>
      <c r="Z54" s="10"/>
    </row>
    <row r="55" spans="15:26">
      <c r="O55" s="10"/>
      <c r="P55" s="10"/>
      <c r="Q55" s="10"/>
      <c r="R55" s="10"/>
      <c r="S55" s="10"/>
      <c r="T55" s="10"/>
      <c r="U55" s="10"/>
      <c r="V55" s="10"/>
      <c r="W55" s="10"/>
      <c r="X55" s="10"/>
      <c r="Y55" s="10"/>
      <c r="Z55" s="10"/>
    </row>
    <row r="56" spans="15:26">
      <c r="O56" s="10"/>
      <c r="P56" s="10"/>
      <c r="Q56" s="10"/>
      <c r="R56" s="10"/>
      <c r="S56" s="10"/>
      <c r="T56" s="10"/>
      <c r="U56" s="10"/>
      <c r="V56" s="10"/>
      <c r="W56" s="10"/>
      <c r="X56" s="10"/>
      <c r="Y56" s="10"/>
      <c r="Z56" s="10"/>
    </row>
  </sheetData>
  <mergeCells count="30">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 ref="K5:N5"/>
    <mergeCell ref="I6:I7"/>
    <mergeCell ref="B8:B15"/>
    <mergeCell ref="A8:A17"/>
    <mergeCell ref="G10:G11"/>
    <mergeCell ref="D16:D17"/>
    <mergeCell ref="G16:G17"/>
    <mergeCell ref="C8:C9"/>
    <mergeCell ref="D8:D9"/>
    <mergeCell ref="G8:G9"/>
    <mergeCell ref="B16:B17"/>
    <mergeCell ref="C16:C17"/>
    <mergeCell ref="C10:C11"/>
    <mergeCell ref="D10:D11"/>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273"/>
  <sheetViews>
    <sheetView tabSelected="1" topLeftCell="L251" zoomScale="80" zoomScaleNormal="80" workbookViewId="0">
      <selection activeCell="R251" sqref="R251"/>
    </sheetView>
  </sheetViews>
  <sheetFormatPr baseColWidth="10" defaultColWidth="10.7109375" defaultRowHeight="12.75"/>
  <cols>
    <col min="1" max="1" width="18.28515625" style="38" customWidth="1"/>
    <col min="2" max="2" width="24.140625" style="38" customWidth="1"/>
    <col min="3" max="3" width="17.28515625" style="38" customWidth="1"/>
    <col min="4" max="4" width="17.7109375" style="38" customWidth="1"/>
    <col min="5" max="5" width="14.42578125" style="38" customWidth="1"/>
    <col min="6" max="6" width="15.5703125" style="50" customWidth="1"/>
    <col min="7" max="7" width="35.85546875" style="38" customWidth="1"/>
    <col min="8" max="8" width="43.140625" style="38" customWidth="1"/>
    <col min="9" max="10" width="15.85546875" style="38" customWidth="1"/>
    <col min="11" max="11" width="14.28515625" style="82" customWidth="1"/>
    <col min="12" max="13" width="17.28515625" style="38" customWidth="1"/>
    <col min="14" max="14" width="18.42578125" style="38" customWidth="1"/>
    <col min="15" max="15" width="14.28515625" style="38" hidden="1" customWidth="1"/>
    <col min="16" max="16" width="30.7109375" style="38" hidden="1" customWidth="1"/>
    <col min="17" max="17" width="17.28515625" style="38" customWidth="1"/>
    <col min="18" max="18" width="16.5703125" style="38" customWidth="1"/>
    <col min="19" max="20" width="22.140625" style="38" customWidth="1"/>
    <col min="21" max="21" width="22.28515625" style="122" customWidth="1"/>
    <col min="22" max="22" width="25.5703125" style="38" customWidth="1"/>
    <col min="23" max="23" width="25.28515625" style="38" customWidth="1"/>
    <col min="24" max="26" width="10.7109375" style="38"/>
    <col min="27" max="27" width="13.28515625" style="38" customWidth="1"/>
    <col min="28" max="16384" width="10.7109375" style="38"/>
  </cols>
  <sheetData>
    <row r="1" spans="1:27" ht="33.75" customHeight="1"/>
    <row r="2" spans="1:27" ht="33.75" customHeight="1"/>
    <row r="4" spans="1:27" ht="33.75">
      <c r="A4" s="186" t="s">
        <v>717</v>
      </c>
      <c r="B4" s="187"/>
      <c r="C4" s="187"/>
      <c r="D4" s="187"/>
      <c r="E4" s="187"/>
      <c r="F4" s="187"/>
      <c r="G4" s="187"/>
      <c r="H4" s="187"/>
      <c r="I4" s="187"/>
      <c r="J4" s="187"/>
      <c r="K4" s="187"/>
      <c r="L4" s="187"/>
      <c r="M4" s="187"/>
      <c r="N4" s="187"/>
      <c r="O4" s="187"/>
      <c r="P4" s="187"/>
      <c r="Q4" s="187"/>
      <c r="R4" s="187"/>
      <c r="S4" s="187"/>
      <c r="T4" s="187"/>
      <c r="U4" s="187"/>
      <c r="V4" s="187"/>
      <c r="W4" s="187"/>
    </row>
    <row r="5" spans="1:27" s="105" customFormat="1" ht="12" customHeight="1">
      <c r="A5" s="226" t="s">
        <v>98</v>
      </c>
      <c r="B5" s="226" t="s">
        <v>74</v>
      </c>
      <c r="C5" s="226" t="s">
        <v>65</v>
      </c>
      <c r="D5" s="226" t="s">
        <v>66</v>
      </c>
      <c r="E5" s="226" t="s">
        <v>67</v>
      </c>
      <c r="F5" s="226" t="s">
        <v>68</v>
      </c>
      <c r="G5" s="226" t="s">
        <v>69</v>
      </c>
      <c r="H5" s="226" t="s">
        <v>708</v>
      </c>
      <c r="I5" s="227" t="s">
        <v>70</v>
      </c>
      <c r="J5" s="227"/>
      <c r="K5" s="227" t="s">
        <v>79</v>
      </c>
      <c r="L5" s="227"/>
      <c r="M5" s="227"/>
      <c r="N5" s="227"/>
      <c r="O5" s="188" t="s">
        <v>477</v>
      </c>
      <c r="P5" s="188"/>
      <c r="Q5" s="188"/>
      <c r="R5" s="188"/>
      <c r="S5" s="188"/>
      <c r="T5" s="188"/>
      <c r="U5" s="188"/>
      <c r="V5" s="188"/>
      <c r="W5" s="188"/>
    </row>
    <row r="6" spans="1:27" s="105" customFormat="1" ht="15.75" customHeight="1">
      <c r="A6" s="226"/>
      <c r="B6" s="226"/>
      <c r="C6" s="226"/>
      <c r="D6" s="226"/>
      <c r="E6" s="226"/>
      <c r="F6" s="226"/>
      <c r="G6" s="226"/>
      <c r="H6" s="226"/>
      <c r="I6" s="226" t="s">
        <v>71</v>
      </c>
      <c r="J6" s="226" t="s">
        <v>72</v>
      </c>
      <c r="K6" s="108" t="s">
        <v>75</v>
      </c>
      <c r="L6" s="108" t="s">
        <v>76</v>
      </c>
      <c r="M6" s="108" t="s">
        <v>77</v>
      </c>
      <c r="N6" s="108" t="s">
        <v>78</v>
      </c>
      <c r="O6" s="189" t="s">
        <v>75</v>
      </c>
      <c r="P6" s="189"/>
      <c r="Q6" s="112"/>
      <c r="R6" s="189" t="s">
        <v>76</v>
      </c>
      <c r="S6" s="189"/>
      <c r="T6" s="189" t="s">
        <v>77</v>
      </c>
      <c r="U6" s="189"/>
      <c r="V6" s="189" t="s">
        <v>78</v>
      </c>
      <c r="W6" s="189"/>
    </row>
    <row r="7" spans="1:27" s="105" customFormat="1" ht="78" customHeight="1">
      <c r="A7" s="226"/>
      <c r="B7" s="226"/>
      <c r="C7" s="226"/>
      <c r="D7" s="226"/>
      <c r="E7" s="226"/>
      <c r="F7" s="226"/>
      <c r="G7" s="226"/>
      <c r="H7" s="226"/>
      <c r="I7" s="226"/>
      <c r="J7" s="226"/>
      <c r="K7" s="109" t="s">
        <v>64</v>
      </c>
      <c r="L7" s="109" t="s">
        <v>64</v>
      </c>
      <c r="M7" s="109" t="s">
        <v>64</v>
      </c>
      <c r="N7" s="109" t="s">
        <v>64</v>
      </c>
      <c r="O7" s="49" t="s">
        <v>479</v>
      </c>
      <c r="P7" s="49" t="s">
        <v>478</v>
      </c>
      <c r="Q7" s="49"/>
      <c r="R7" s="49" t="s">
        <v>479</v>
      </c>
      <c r="S7" s="49" t="s">
        <v>478</v>
      </c>
      <c r="T7" s="49" t="s">
        <v>479</v>
      </c>
      <c r="U7" s="49" t="s">
        <v>478</v>
      </c>
      <c r="V7" s="49" t="s">
        <v>479</v>
      </c>
      <c r="W7" s="49" t="s">
        <v>478</v>
      </c>
    </row>
    <row r="8" spans="1:27" s="164" customFormat="1" ht="172.5" customHeight="1">
      <c r="A8" s="181" t="s">
        <v>16</v>
      </c>
      <c r="B8" s="180" t="s">
        <v>80</v>
      </c>
      <c r="C8" s="52" t="s">
        <v>99</v>
      </c>
      <c r="D8" s="53">
        <v>0.25</v>
      </c>
      <c r="E8" s="129" t="s">
        <v>100</v>
      </c>
      <c r="F8" s="129">
        <v>100</v>
      </c>
      <c r="G8" s="8" t="s">
        <v>657</v>
      </c>
      <c r="H8" s="139" t="s">
        <v>677</v>
      </c>
      <c r="I8" s="128">
        <v>43101</v>
      </c>
      <c r="J8" s="14" t="s">
        <v>101</v>
      </c>
      <c r="K8" s="117">
        <v>0.15</v>
      </c>
      <c r="L8" s="117">
        <v>0.3</v>
      </c>
      <c r="M8" s="117">
        <v>0.7</v>
      </c>
      <c r="N8" s="117">
        <v>1</v>
      </c>
      <c r="O8" s="117"/>
      <c r="P8" s="162"/>
      <c r="Q8" s="162"/>
      <c r="R8" s="117">
        <v>0.56999999999999995</v>
      </c>
      <c r="S8" s="102" t="s">
        <v>757</v>
      </c>
      <c r="T8" s="117">
        <v>0.72</v>
      </c>
      <c r="U8" s="102" t="s">
        <v>832</v>
      </c>
      <c r="V8" s="176">
        <v>0.88</v>
      </c>
      <c r="W8" s="116" t="s">
        <v>856</v>
      </c>
      <c r="X8" s="170"/>
    </row>
    <row r="9" spans="1:27" s="164" customFormat="1" ht="114.75" customHeight="1">
      <c r="A9" s="181"/>
      <c r="B9" s="180"/>
      <c r="C9" s="52" t="s">
        <v>105</v>
      </c>
      <c r="D9" s="53">
        <v>2.5000000000000001E-2</v>
      </c>
      <c r="E9" s="129" t="s">
        <v>106</v>
      </c>
      <c r="F9" s="129">
        <v>1</v>
      </c>
      <c r="G9" s="8" t="s">
        <v>102</v>
      </c>
      <c r="H9" s="129" t="s">
        <v>655</v>
      </c>
      <c r="I9" s="128">
        <v>43191</v>
      </c>
      <c r="J9" s="14" t="s">
        <v>101</v>
      </c>
      <c r="K9" s="117">
        <v>0</v>
      </c>
      <c r="L9" s="117">
        <v>0.3</v>
      </c>
      <c r="M9" s="117">
        <v>0.6</v>
      </c>
      <c r="N9" s="117">
        <v>1</v>
      </c>
      <c r="O9" s="117"/>
      <c r="P9" s="162"/>
      <c r="Q9" s="162"/>
      <c r="R9" s="117">
        <v>1</v>
      </c>
      <c r="S9" s="116" t="s">
        <v>758</v>
      </c>
      <c r="T9" s="117">
        <v>1</v>
      </c>
      <c r="U9" s="116" t="s">
        <v>758</v>
      </c>
      <c r="V9" s="172">
        <v>1</v>
      </c>
      <c r="W9" s="116" t="s">
        <v>758</v>
      </c>
    </row>
    <row r="10" spans="1:27" s="164" customFormat="1" ht="108.75" customHeight="1">
      <c r="A10" s="181"/>
      <c r="B10" s="180"/>
      <c r="C10" s="52" t="s">
        <v>107</v>
      </c>
      <c r="D10" s="53">
        <v>0.05</v>
      </c>
      <c r="E10" s="129" t="s">
        <v>106</v>
      </c>
      <c r="F10" s="129">
        <v>1</v>
      </c>
      <c r="G10" s="8" t="s">
        <v>103</v>
      </c>
      <c r="H10" s="129" t="s">
        <v>656</v>
      </c>
      <c r="I10" s="128">
        <v>43191</v>
      </c>
      <c r="J10" s="14" t="s">
        <v>108</v>
      </c>
      <c r="K10" s="117">
        <v>0</v>
      </c>
      <c r="L10" s="117">
        <v>0.5</v>
      </c>
      <c r="M10" s="117">
        <v>1</v>
      </c>
      <c r="N10" s="117">
        <v>1</v>
      </c>
      <c r="O10" s="117"/>
      <c r="P10" s="162"/>
      <c r="Q10" s="162"/>
      <c r="R10" s="117">
        <v>0.8</v>
      </c>
      <c r="S10" s="142" t="s">
        <v>759</v>
      </c>
      <c r="T10" s="117">
        <v>1</v>
      </c>
      <c r="U10" s="116" t="s">
        <v>833</v>
      </c>
      <c r="V10" s="172">
        <v>1</v>
      </c>
      <c r="W10" s="116" t="s">
        <v>833</v>
      </c>
    </row>
    <row r="11" spans="1:27" s="164" customFormat="1" ht="130.5" customHeight="1">
      <c r="A11" s="181"/>
      <c r="B11" s="180"/>
      <c r="C11" s="117" t="s">
        <v>109</v>
      </c>
      <c r="D11" s="53">
        <v>0.05</v>
      </c>
      <c r="E11" s="129" t="s">
        <v>106</v>
      </c>
      <c r="F11" s="129">
        <v>1</v>
      </c>
      <c r="G11" s="8" t="s">
        <v>707</v>
      </c>
      <c r="H11" s="129" t="s">
        <v>735</v>
      </c>
      <c r="I11" s="128">
        <v>43101</v>
      </c>
      <c r="J11" s="14" t="s">
        <v>101</v>
      </c>
      <c r="K11" s="117">
        <v>0.25</v>
      </c>
      <c r="L11" s="117">
        <v>0.5</v>
      </c>
      <c r="M11" s="117">
        <v>0.75</v>
      </c>
      <c r="N11" s="117">
        <v>1</v>
      </c>
      <c r="O11" s="117"/>
      <c r="P11" s="162"/>
      <c r="Q11" s="162"/>
      <c r="R11" s="117">
        <v>0</v>
      </c>
      <c r="S11" s="116" t="s">
        <v>736</v>
      </c>
      <c r="T11" s="117">
        <v>0</v>
      </c>
      <c r="U11" s="116" t="s">
        <v>736</v>
      </c>
      <c r="V11" s="117">
        <v>1</v>
      </c>
      <c r="W11" s="116" t="s">
        <v>857</v>
      </c>
    </row>
    <row r="12" spans="1:27" s="164" customFormat="1" ht="157.5" customHeight="1">
      <c r="A12" s="181"/>
      <c r="B12" s="180" t="s">
        <v>81</v>
      </c>
      <c r="C12" s="117" t="s">
        <v>161</v>
      </c>
      <c r="D12" s="53">
        <v>7.4999999999999997E-2</v>
      </c>
      <c r="E12" s="129" t="s">
        <v>100</v>
      </c>
      <c r="F12" s="129">
        <v>100</v>
      </c>
      <c r="G12" s="8" t="s">
        <v>709</v>
      </c>
      <c r="H12" s="129" t="s">
        <v>710</v>
      </c>
      <c r="I12" s="128">
        <v>43101</v>
      </c>
      <c r="J12" s="14" t="s">
        <v>101</v>
      </c>
      <c r="K12" s="117">
        <v>0.15</v>
      </c>
      <c r="L12" s="117">
        <v>0.3</v>
      </c>
      <c r="M12" s="117">
        <v>0.6</v>
      </c>
      <c r="N12" s="117">
        <v>1</v>
      </c>
      <c r="O12" s="117"/>
      <c r="P12" s="162"/>
      <c r="Q12" s="162"/>
      <c r="R12" s="117">
        <v>1</v>
      </c>
      <c r="S12" s="116" t="s">
        <v>760</v>
      </c>
      <c r="T12" s="117">
        <v>1</v>
      </c>
      <c r="U12" s="116" t="s">
        <v>760</v>
      </c>
      <c r="V12" s="172">
        <v>1</v>
      </c>
      <c r="W12" s="116" t="s">
        <v>760</v>
      </c>
    </row>
    <row r="13" spans="1:27" s="164" customFormat="1" ht="151.5" customHeight="1">
      <c r="A13" s="181"/>
      <c r="B13" s="180"/>
      <c r="C13" s="117" t="s">
        <v>110</v>
      </c>
      <c r="D13" s="53">
        <v>2.5000000000000001E-2</v>
      </c>
      <c r="E13" s="129" t="s">
        <v>100</v>
      </c>
      <c r="F13" s="129">
        <v>100</v>
      </c>
      <c r="G13" s="8" t="s">
        <v>104</v>
      </c>
      <c r="H13" s="129" t="s">
        <v>678</v>
      </c>
      <c r="I13" s="128">
        <v>43101</v>
      </c>
      <c r="J13" s="14" t="s">
        <v>101</v>
      </c>
      <c r="K13" s="117">
        <v>1</v>
      </c>
      <c r="L13" s="117">
        <v>1</v>
      </c>
      <c r="M13" s="117">
        <v>1</v>
      </c>
      <c r="N13" s="117">
        <v>1</v>
      </c>
      <c r="O13" s="117"/>
      <c r="P13" s="162"/>
      <c r="Q13" s="162"/>
      <c r="R13" s="117">
        <v>1</v>
      </c>
      <c r="S13" s="142" t="s">
        <v>737</v>
      </c>
      <c r="T13" s="117">
        <v>1</v>
      </c>
      <c r="U13" s="142" t="s">
        <v>737</v>
      </c>
      <c r="V13" s="172">
        <v>1</v>
      </c>
      <c r="W13" s="116" t="s">
        <v>837</v>
      </c>
    </row>
    <row r="14" spans="1:27" s="164" customFormat="1" ht="162" customHeight="1">
      <c r="A14" s="181"/>
      <c r="B14" s="180"/>
      <c r="C14" s="117" t="s">
        <v>111</v>
      </c>
      <c r="D14" s="53">
        <v>2.5000000000000001E-2</v>
      </c>
      <c r="E14" s="129" t="s">
        <v>100</v>
      </c>
      <c r="F14" s="129">
        <v>100</v>
      </c>
      <c r="G14" s="8" t="s">
        <v>113</v>
      </c>
      <c r="H14" s="129" t="s">
        <v>679</v>
      </c>
      <c r="I14" s="128">
        <v>43101</v>
      </c>
      <c r="J14" s="14" t="s">
        <v>112</v>
      </c>
      <c r="K14" s="117">
        <v>0</v>
      </c>
      <c r="L14" s="117">
        <v>0</v>
      </c>
      <c r="M14" s="117">
        <v>0</v>
      </c>
      <c r="N14" s="117">
        <v>1</v>
      </c>
      <c r="O14" s="117"/>
      <c r="P14" s="162"/>
      <c r="Q14" s="162"/>
      <c r="R14" s="117">
        <v>1</v>
      </c>
      <c r="S14" s="142" t="s">
        <v>761</v>
      </c>
      <c r="T14" s="117">
        <v>1</v>
      </c>
      <c r="U14" s="116" t="s">
        <v>761</v>
      </c>
      <c r="V14" s="173">
        <v>1</v>
      </c>
      <c r="W14" s="116" t="s">
        <v>853</v>
      </c>
    </row>
    <row r="15" spans="1:27" ht="33" customHeight="1">
      <c r="A15" s="54"/>
      <c r="B15" s="54"/>
      <c r="C15" s="54"/>
      <c r="D15" s="56">
        <f>SUM(D8:D14)</f>
        <v>0.5</v>
      </c>
      <c r="E15" s="54"/>
      <c r="F15" s="57"/>
      <c r="G15" s="54"/>
      <c r="H15" s="78"/>
      <c r="I15" s="54"/>
      <c r="J15" s="54"/>
      <c r="K15" s="58"/>
      <c r="L15" s="54"/>
      <c r="M15" s="54"/>
      <c r="N15" s="54"/>
      <c r="O15" s="54"/>
      <c r="P15" s="54"/>
      <c r="Q15" s="78"/>
      <c r="R15" s="54"/>
      <c r="S15" s="54"/>
      <c r="T15" s="54"/>
      <c r="U15" s="123"/>
      <c r="V15" s="54"/>
      <c r="W15" s="54"/>
      <c r="X15" s="78"/>
      <c r="Y15" s="78"/>
      <c r="Z15" s="78"/>
      <c r="AA15" s="78"/>
    </row>
    <row r="16" spans="1:27" ht="38.25" customHeight="1">
      <c r="A16" s="194" t="s">
        <v>164</v>
      </c>
      <c r="B16" s="194"/>
      <c r="C16" s="194"/>
      <c r="D16" s="194"/>
      <c r="E16" s="194"/>
      <c r="F16" s="194"/>
      <c r="G16" s="194"/>
      <c r="H16" s="194"/>
      <c r="I16" s="194"/>
      <c r="J16" s="194"/>
      <c r="K16" s="194"/>
      <c r="L16" s="194"/>
      <c r="M16" s="194"/>
      <c r="N16" s="194"/>
      <c r="O16" s="194"/>
      <c r="P16" s="194"/>
      <c r="Q16" s="194"/>
      <c r="R16" s="194"/>
      <c r="S16" s="194"/>
      <c r="T16" s="194"/>
      <c r="U16" s="194"/>
      <c r="V16" s="194"/>
      <c r="W16" s="194"/>
    </row>
    <row r="17" spans="1:23" ht="4.5" customHeight="1">
      <c r="A17" s="237"/>
      <c r="B17" s="238"/>
      <c r="C17" s="238"/>
      <c r="D17" s="238"/>
      <c r="E17" s="238"/>
      <c r="F17" s="238"/>
      <c r="G17" s="238"/>
      <c r="H17" s="238"/>
      <c r="I17" s="238"/>
      <c r="J17" s="238"/>
      <c r="K17" s="238"/>
      <c r="L17" s="238"/>
      <c r="M17" s="238"/>
      <c r="N17" s="238"/>
      <c r="O17" s="238"/>
      <c r="P17" s="238"/>
      <c r="Q17" s="238"/>
      <c r="R17" s="238"/>
      <c r="S17" s="238"/>
      <c r="T17" s="238"/>
      <c r="U17" s="238"/>
      <c r="V17" s="238"/>
      <c r="W17" s="239"/>
    </row>
    <row r="18" spans="1:23" ht="33.75">
      <c r="A18" s="194" t="s">
        <v>480</v>
      </c>
      <c r="B18" s="194"/>
      <c r="C18" s="194"/>
      <c r="D18" s="194"/>
      <c r="E18" s="194"/>
      <c r="F18" s="194"/>
      <c r="G18" s="194"/>
      <c r="H18" s="194"/>
      <c r="I18" s="194"/>
      <c r="J18" s="194"/>
      <c r="K18" s="194"/>
      <c r="L18" s="194"/>
      <c r="M18" s="194"/>
      <c r="N18" s="194"/>
      <c r="O18" s="194"/>
      <c r="P18" s="194"/>
      <c r="Q18" s="194"/>
      <c r="R18" s="194"/>
      <c r="S18" s="194"/>
      <c r="T18" s="194"/>
      <c r="U18" s="194"/>
      <c r="V18" s="194"/>
      <c r="W18" s="194"/>
    </row>
    <row r="19" spans="1:23" ht="44.25" customHeight="1">
      <c r="A19" s="192" t="s">
        <v>98</v>
      </c>
      <c r="B19" s="192" t="s">
        <v>74</v>
      </c>
      <c r="C19" s="192" t="s">
        <v>65</v>
      </c>
      <c r="D19" s="192" t="s">
        <v>66</v>
      </c>
      <c r="E19" s="192" t="s">
        <v>67</v>
      </c>
      <c r="F19" s="193" t="s">
        <v>68</v>
      </c>
      <c r="G19" s="192" t="s">
        <v>69</v>
      </c>
      <c r="H19" s="196" t="s">
        <v>70</v>
      </c>
      <c r="I19" s="196"/>
      <c r="J19" s="192" t="s">
        <v>79</v>
      </c>
      <c r="K19" s="192"/>
      <c r="L19" s="192"/>
      <c r="M19" s="192"/>
      <c r="N19" s="188" t="s">
        <v>477</v>
      </c>
      <c r="O19" s="188"/>
      <c r="P19" s="188"/>
      <c r="Q19" s="188"/>
      <c r="R19" s="188"/>
      <c r="S19" s="188"/>
      <c r="T19" s="188"/>
      <c r="U19" s="188"/>
      <c r="V19" s="188"/>
    </row>
    <row r="20" spans="1:23" ht="15.75">
      <c r="A20" s="192"/>
      <c r="B20" s="192"/>
      <c r="C20" s="192"/>
      <c r="D20" s="192"/>
      <c r="E20" s="192"/>
      <c r="F20" s="193"/>
      <c r="G20" s="192"/>
      <c r="H20" s="195" t="s">
        <v>71</v>
      </c>
      <c r="I20" s="195" t="s">
        <v>165</v>
      </c>
      <c r="J20" s="12" t="s">
        <v>75</v>
      </c>
      <c r="K20" s="12" t="s">
        <v>76</v>
      </c>
      <c r="L20" s="12" t="s">
        <v>77</v>
      </c>
      <c r="M20" s="12" t="s">
        <v>78</v>
      </c>
      <c r="N20" s="189" t="s">
        <v>75</v>
      </c>
      <c r="O20" s="189"/>
      <c r="P20" s="189" t="s">
        <v>76</v>
      </c>
      <c r="Q20" s="189"/>
      <c r="R20" s="189"/>
      <c r="S20" s="189" t="s">
        <v>77</v>
      </c>
      <c r="T20" s="189"/>
      <c r="U20" s="189" t="s">
        <v>78</v>
      </c>
      <c r="V20" s="189"/>
    </row>
    <row r="21" spans="1:23" ht="36.75" customHeight="1">
      <c r="A21" s="192"/>
      <c r="B21" s="192"/>
      <c r="C21" s="192"/>
      <c r="D21" s="192"/>
      <c r="E21" s="192"/>
      <c r="F21" s="193"/>
      <c r="G21" s="192"/>
      <c r="H21" s="195"/>
      <c r="I21" s="195"/>
      <c r="J21" s="68" t="s">
        <v>64</v>
      </c>
      <c r="K21" s="42" t="s">
        <v>64</v>
      </c>
      <c r="L21" s="42" t="s">
        <v>64</v>
      </c>
      <c r="M21" s="42" t="s">
        <v>64</v>
      </c>
      <c r="N21" s="49" t="s">
        <v>479</v>
      </c>
      <c r="O21" s="49" t="s">
        <v>478</v>
      </c>
      <c r="P21" s="49" t="s">
        <v>479</v>
      </c>
      <c r="Q21" s="49"/>
      <c r="R21" s="49" t="s">
        <v>478</v>
      </c>
      <c r="S21" s="49" t="s">
        <v>479</v>
      </c>
      <c r="T21" s="49" t="s">
        <v>478</v>
      </c>
      <c r="U21" s="49" t="s">
        <v>479</v>
      </c>
      <c r="V21" s="49" t="s">
        <v>478</v>
      </c>
    </row>
    <row r="22" spans="1:23" ht="33.75">
      <c r="A22" s="194" t="s">
        <v>166</v>
      </c>
      <c r="B22" s="194"/>
      <c r="C22" s="194"/>
      <c r="D22" s="194"/>
      <c r="E22" s="194"/>
      <c r="F22" s="194"/>
      <c r="G22" s="194"/>
      <c r="H22" s="194"/>
      <c r="I22" s="194"/>
      <c r="J22" s="194"/>
      <c r="K22" s="194"/>
      <c r="L22" s="194"/>
      <c r="M22" s="194"/>
      <c r="N22" s="194"/>
      <c r="O22" s="194"/>
      <c r="P22" s="194"/>
      <c r="Q22" s="194"/>
      <c r="R22" s="194"/>
      <c r="S22" s="194"/>
      <c r="T22" s="194"/>
      <c r="U22" s="194"/>
      <c r="V22" s="194"/>
      <c r="W22" s="194"/>
    </row>
    <row r="23" spans="1:23" ht="267.75">
      <c r="A23" s="228" t="s">
        <v>762</v>
      </c>
      <c r="B23" s="229" t="s">
        <v>168</v>
      </c>
      <c r="C23" s="8" t="s">
        <v>169</v>
      </c>
      <c r="D23" s="83">
        <v>9.2499999999999995E-3</v>
      </c>
      <c r="E23" s="75" t="s">
        <v>106</v>
      </c>
      <c r="F23" s="84">
        <v>50</v>
      </c>
      <c r="G23" s="8" t="s">
        <v>170</v>
      </c>
      <c r="H23" s="73">
        <v>43101</v>
      </c>
      <c r="I23" s="75" t="s">
        <v>101</v>
      </c>
      <c r="J23" s="41">
        <v>0</v>
      </c>
      <c r="K23" s="41">
        <v>0</v>
      </c>
      <c r="L23" s="41">
        <v>0</v>
      </c>
      <c r="M23" s="84">
        <v>50</v>
      </c>
      <c r="N23" s="32">
        <v>0</v>
      </c>
      <c r="O23" s="85" t="s">
        <v>520</v>
      </c>
      <c r="P23" s="78"/>
      <c r="Q23" s="78"/>
      <c r="R23" s="78"/>
      <c r="S23" s="78"/>
      <c r="T23" s="78"/>
      <c r="U23" s="123"/>
      <c r="V23" s="78"/>
    </row>
    <row r="24" spans="1:23" ht="293.25">
      <c r="A24" s="228"/>
      <c r="B24" s="229"/>
      <c r="C24" s="8" t="s">
        <v>763</v>
      </c>
      <c r="D24" s="83">
        <v>9.2499999999999995E-3</v>
      </c>
      <c r="E24" s="75" t="s">
        <v>106</v>
      </c>
      <c r="F24" s="84">
        <v>520</v>
      </c>
      <c r="G24" s="8" t="s">
        <v>170</v>
      </c>
      <c r="H24" s="73">
        <v>43101</v>
      </c>
      <c r="I24" s="75" t="s">
        <v>101</v>
      </c>
      <c r="J24" s="41">
        <v>0</v>
      </c>
      <c r="K24" s="41">
        <v>0</v>
      </c>
      <c r="L24" s="41">
        <v>0</v>
      </c>
      <c r="M24" s="84">
        <v>520</v>
      </c>
      <c r="N24" s="32">
        <v>0.46730769230769231</v>
      </c>
      <c r="O24" s="85" t="s">
        <v>521</v>
      </c>
      <c r="P24" s="78"/>
      <c r="Q24" s="78"/>
      <c r="R24" s="78"/>
      <c r="S24" s="78"/>
      <c r="T24" s="78"/>
      <c r="U24" s="123"/>
      <c r="V24" s="78"/>
    </row>
    <row r="25" spans="1:23" ht="78.75">
      <c r="A25" s="228"/>
      <c r="B25" s="229"/>
      <c r="C25" s="8" t="s">
        <v>171</v>
      </c>
      <c r="D25" s="83">
        <v>9.2499999999999995E-3</v>
      </c>
      <c r="E25" s="75" t="s">
        <v>106</v>
      </c>
      <c r="F25" s="84">
        <v>1931</v>
      </c>
      <c r="G25" s="8" t="s">
        <v>172</v>
      </c>
      <c r="H25" s="73">
        <v>43101</v>
      </c>
      <c r="I25" s="75" t="s">
        <v>101</v>
      </c>
      <c r="J25" s="41">
        <v>0</v>
      </c>
      <c r="K25" s="41">
        <v>0</v>
      </c>
      <c r="L25" s="41">
        <v>0</v>
      </c>
      <c r="M25" s="84">
        <v>1931</v>
      </c>
      <c r="N25" s="32">
        <v>0.10305541170378042</v>
      </c>
      <c r="O25" s="85" t="s">
        <v>522</v>
      </c>
      <c r="P25" s="78"/>
      <c r="Q25" s="78"/>
      <c r="R25" s="78"/>
      <c r="S25" s="78"/>
      <c r="T25" s="78"/>
      <c r="U25" s="123"/>
      <c r="V25" s="78"/>
    </row>
    <row r="26" spans="1:23" ht="78.75">
      <c r="A26" s="228"/>
      <c r="B26" s="229"/>
      <c r="C26" s="8" t="s">
        <v>173</v>
      </c>
      <c r="D26" s="83">
        <v>9.2499999999999995E-3</v>
      </c>
      <c r="E26" s="75" t="s">
        <v>106</v>
      </c>
      <c r="F26" s="84">
        <v>3039</v>
      </c>
      <c r="G26" s="8" t="s">
        <v>172</v>
      </c>
      <c r="H26" s="73">
        <v>43101</v>
      </c>
      <c r="I26" s="75" t="s">
        <v>101</v>
      </c>
      <c r="J26" s="41">
        <v>0</v>
      </c>
      <c r="K26" s="41">
        <v>0</v>
      </c>
      <c r="L26" s="41">
        <v>0</v>
      </c>
      <c r="M26" s="84">
        <v>3039</v>
      </c>
      <c r="N26" s="32">
        <v>8.5225403093122737E-2</v>
      </c>
      <c r="O26" s="85" t="s">
        <v>523</v>
      </c>
      <c r="P26" s="78"/>
      <c r="Q26" s="78"/>
      <c r="R26" s="78"/>
      <c r="S26" s="78"/>
      <c r="T26" s="78"/>
      <c r="U26" s="123"/>
      <c r="V26" s="78"/>
    </row>
    <row r="27" spans="1:23" ht="293.25">
      <c r="A27" s="228"/>
      <c r="B27" s="229"/>
      <c r="C27" s="8" t="s">
        <v>174</v>
      </c>
      <c r="D27" s="83">
        <v>9.2499999999999995E-3</v>
      </c>
      <c r="E27" s="75" t="s">
        <v>106</v>
      </c>
      <c r="F27" s="84">
        <v>4100</v>
      </c>
      <c r="G27" s="8" t="s">
        <v>170</v>
      </c>
      <c r="H27" s="73">
        <v>43101</v>
      </c>
      <c r="I27" s="75" t="s">
        <v>101</v>
      </c>
      <c r="J27" s="41">
        <v>0</v>
      </c>
      <c r="K27" s="41">
        <v>0</v>
      </c>
      <c r="L27" s="41">
        <v>0</v>
      </c>
      <c r="M27" s="84">
        <v>4100</v>
      </c>
      <c r="N27" s="32">
        <v>5.5853658536585367E-2</v>
      </c>
      <c r="O27" s="85" t="s">
        <v>524</v>
      </c>
      <c r="P27" s="78"/>
      <c r="Q27" s="78"/>
      <c r="R27" s="78"/>
      <c r="S27" s="78"/>
      <c r="T27" s="78"/>
      <c r="U27" s="123"/>
      <c r="V27" s="78"/>
    </row>
    <row r="28" spans="1:23" ht="127.5">
      <c r="A28" s="228"/>
      <c r="B28" s="229"/>
      <c r="C28" s="8" t="s">
        <v>175</v>
      </c>
      <c r="D28" s="83">
        <v>9.2499999999999995E-3</v>
      </c>
      <c r="E28" s="75" t="s">
        <v>106</v>
      </c>
      <c r="F28" s="84">
        <v>639766300</v>
      </c>
      <c r="G28" s="8" t="s">
        <v>176</v>
      </c>
      <c r="H28" s="73">
        <v>43101</v>
      </c>
      <c r="I28" s="75" t="s">
        <v>101</v>
      </c>
      <c r="J28" s="41">
        <v>0</v>
      </c>
      <c r="K28" s="41">
        <v>0</v>
      </c>
      <c r="L28" s="41">
        <v>0</v>
      </c>
      <c r="M28" s="84">
        <v>639766300</v>
      </c>
      <c r="N28" s="32">
        <v>0</v>
      </c>
      <c r="O28" s="85" t="s">
        <v>525</v>
      </c>
      <c r="P28" s="78"/>
      <c r="Q28" s="78"/>
      <c r="R28" s="78"/>
      <c r="S28" s="78"/>
      <c r="T28" s="78"/>
      <c r="U28" s="123"/>
      <c r="V28" s="78"/>
    </row>
    <row r="29" spans="1:23" ht="409.5">
      <c r="A29" s="228"/>
      <c r="B29" s="229"/>
      <c r="C29" s="8" t="s">
        <v>177</v>
      </c>
      <c r="D29" s="83">
        <v>9.2499999999999995E-3</v>
      </c>
      <c r="E29" s="75" t="s">
        <v>100</v>
      </c>
      <c r="F29" s="84">
        <v>45</v>
      </c>
      <c r="G29" s="8" t="s">
        <v>178</v>
      </c>
      <c r="H29" s="73">
        <v>43101</v>
      </c>
      <c r="I29" s="75" t="s">
        <v>101</v>
      </c>
      <c r="J29" s="41">
        <v>0</v>
      </c>
      <c r="K29" s="41">
        <v>0</v>
      </c>
      <c r="L29" s="41">
        <v>0</v>
      </c>
      <c r="M29" s="86">
        <v>45</v>
      </c>
      <c r="N29" s="32">
        <v>0.4</v>
      </c>
      <c r="O29" s="85" t="s">
        <v>526</v>
      </c>
      <c r="P29" s="78"/>
      <c r="Q29" s="78"/>
      <c r="R29" s="78"/>
      <c r="S29" s="78"/>
      <c r="T29" s="78"/>
      <c r="U29" s="123"/>
      <c r="V29" s="78"/>
    </row>
    <row r="30" spans="1:23" ht="255">
      <c r="A30" s="228"/>
      <c r="B30" s="229"/>
      <c r="C30" s="8" t="s">
        <v>179</v>
      </c>
      <c r="D30" s="83">
        <v>9.2499999999999995E-3</v>
      </c>
      <c r="E30" s="75" t="s">
        <v>106</v>
      </c>
      <c r="F30" s="84">
        <v>1000</v>
      </c>
      <c r="G30" s="8" t="s">
        <v>170</v>
      </c>
      <c r="H30" s="73">
        <v>43101</v>
      </c>
      <c r="I30" s="75" t="s">
        <v>101</v>
      </c>
      <c r="J30" s="41">
        <v>0</v>
      </c>
      <c r="K30" s="41">
        <v>0</v>
      </c>
      <c r="L30" s="41">
        <v>0</v>
      </c>
      <c r="M30" s="84">
        <v>1000</v>
      </c>
      <c r="N30" s="32">
        <v>7.4999999999999997E-2</v>
      </c>
      <c r="O30" s="85" t="s">
        <v>527</v>
      </c>
      <c r="P30" s="78"/>
      <c r="Q30" s="78"/>
      <c r="R30" s="78"/>
      <c r="S30" s="78"/>
      <c r="T30" s="78"/>
      <c r="U30" s="123"/>
      <c r="V30" s="78"/>
    </row>
    <row r="31" spans="1:23" ht="409.5">
      <c r="A31" s="228"/>
      <c r="B31" s="229"/>
      <c r="C31" s="8" t="s">
        <v>180</v>
      </c>
      <c r="D31" s="83">
        <v>9.2499999999999995E-3</v>
      </c>
      <c r="E31" s="75" t="s">
        <v>100</v>
      </c>
      <c r="F31" s="83">
        <v>0.7</v>
      </c>
      <c r="G31" s="8" t="s">
        <v>178</v>
      </c>
      <c r="H31" s="73">
        <v>43101</v>
      </c>
      <c r="I31" s="75" t="s">
        <v>101</v>
      </c>
      <c r="J31" s="41">
        <v>0</v>
      </c>
      <c r="K31" s="41">
        <v>0</v>
      </c>
      <c r="L31" s="41">
        <v>0</v>
      </c>
      <c r="M31" s="87">
        <v>0.7</v>
      </c>
      <c r="N31" s="32">
        <v>0</v>
      </c>
      <c r="O31" s="85" t="s">
        <v>528</v>
      </c>
      <c r="P31" s="78"/>
      <c r="Q31" s="78"/>
      <c r="R31" s="78"/>
      <c r="S31" s="78"/>
      <c r="T31" s="78"/>
      <c r="U31" s="123"/>
      <c r="V31" s="78"/>
    </row>
    <row r="32" spans="1:23" ht="242.25">
      <c r="A32" s="228"/>
      <c r="B32" s="229"/>
      <c r="C32" s="8" t="s">
        <v>181</v>
      </c>
      <c r="D32" s="83">
        <v>9.2499999999999995E-3</v>
      </c>
      <c r="E32" s="75" t="s">
        <v>106</v>
      </c>
      <c r="F32" s="84">
        <v>370</v>
      </c>
      <c r="G32" s="8" t="s">
        <v>18</v>
      </c>
      <c r="H32" s="73">
        <v>43101</v>
      </c>
      <c r="I32" s="75" t="s">
        <v>101</v>
      </c>
      <c r="J32" s="41">
        <v>0</v>
      </c>
      <c r="K32" s="41">
        <v>0</v>
      </c>
      <c r="L32" s="41">
        <v>0</v>
      </c>
      <c r="M32" s="84">
        <v>370</v>
      </c>
      <c r="N32" s="32">
        <v>1</v>
      </c>
      <c r="O32" s="85" t="s">
        <v>529</v>
      </c>
      <c r="P32" s="78"/>
      <c r="Q32" s="78"/>
      <c r="R32" s="78"/>
      <c r="S32" s="78"/>
      <c r="T32" s="78"/>
      <c r="U32" s="123"/>
      <c r="V32" s="78"/>
    </row>
    <row r="33" spans="1:22" ht="191.25">
      <c r="A33" s="228"/>
      <c r="B33" s="229"/>
      <c r="C33" s="8" t="s">
        <v>182</v>
      </c>
      <c r="D33" s="83">
        <v>9.2499999999999995E-3</v>
      </c>
      <c r="E33" s="75" t="s">
        <v>106</v>
      </c>
      <c r="F33" s="84">
        <v>1700000</v>
      </c>
      <c r="G33" s="8" t="s">
        <v>170</v>
      </c>
      <c r="H33" s="73">
        <v>43101</v>
      </c>
      <c r="I33" s="75" t="s">
        <v>101</v>
      </c>
      <c r="J33" s="41">
        <v>0</v>
      </c>
      <c r="K33" s="41">
        <v>0</v>
      </c>
      <c r="L33" s="41">
        <v>0</v>
      </c>
      <c r="M33" s="84">
        <v>1700000</v>
      </c>
      <c r="N33" s="32">
        <v>0</v>
      </c>
      <c r="O33" s="85" t="s">
        <v>530</v>
      </c>
      <c r="P33" s="78"/>
      <c r="Q33" s="78"/>
      <c r="R33" s="78"/>
      <c r="S33" s="78"/>
      <c r="T33" s="78"/>
      <c r="U33" s="123"/>
      <c r="V33" s="78"/>
    </row>
    <row r="34" spans="1:22" ht="165.75">
      <c r="A34" s="228"/>
      <c r="B34" s="229"/>
      <c r="C34" s="8" t="s">
        <v>183</v>
      </c>
      <c r="D34" s="83">
        <v>9.2499999999999995E-3</v>
      </c>
      <c r="E34" s="75" t="s">
        <v>106</v>
      </c>
      <c r="F34" s="84">
        <v>450000</v>
      </c>
      <c r="G34" s="8" t="s">
        <v>170</v>
      </c>
      <c r="H34" s="73">
        <v>43101</v>
      </c>
      <c r="I34" s="75" t="s">
        <v>101</v>
      </c>
      <c r="J34" s="41">
        <v>0</v>
      </c>
      <c r="K34" s="41">
        <v>0</v>
      </c>
      <c r="L34" s="41">
        <v>0</v>
      </c>
      <c r="M34" s="84">
        <v>450000</v>
      </c>
      <c r="N34" s="32">
        <v>5.944444444444444E-3</v>
      </c>
      <c r="O34" s="85" t="s">
        <v>531</v>
      </c>
      <c r="P34" s="78"/>
      <c r="Q34" s="78"/>
      <c r="R34" s="78"/>
      <c r="S34" s="78"/>
      <c r="T34" s="78"/>
      <c r="U34" s="123"/>
      <c r="V34" s="78"/>
    </row>
    <row r="35" spans="1:22" ht="78.75">
      <c r="A35" s="228"/>
      <c r="B35" s="229"/>
      <c r="C35" s="8" t="s">
        <v>184</v>
      </c>
      <c r="D35" s="83">
        <v>9.2499999999999995E-3</v>
      </c>
      <c r="E35" s="75" t="s">
        <v>106</v>
      </c>
      <c r="F35" s="84">
        <v>1200000</v>
      </c>
      <c r="G35" s="8" t="s">
        <v>18</v>
      </c>
      <c r="H35" s="73">
        <v>43101</v>
      </c>
      <c r="I35" s="75" t="s">
        <v>101</v>
      </c>
      <c r="J35" s="41">
        <v>0</v>
      </c>
      <c r="K35" s="41">
        <v>0</v>
      </c>
      <c r="L35" s="41">
        <v>0</v>
      </c>
      <c r="M35" s="84">
        <v>1200000</v>
      </c>
      <c r="N35" s="32">
        <v>0</v>
      </c>
      <c r="O35" s="85"/>
      <c r="P35" s="78"/>
      <c r="Q35" s="78"/>
      <c r="R35" s="78"/>
      <c r="S35" s="78"/>
      <c r="T35" s="78"/>
      <c r="U35" s="123"/>
      <c r="V35" s="78"/>
    </row>
    <row r="36" spans="1:22" ht="127.5">
      <c r="A36" s="228"/>
      <c r="B36" s="229"/>
      <c r="C36" s="8" t="s">
        <v>185</v>
      </c>
      <c r="D36" s="83">
        <v>9.2499999999999995E-3</v>
      </c>
      <c r="E36" s="75" t="s">
        <v>106</v>
      </c>
      <c r="F36" s="84">
        <v>1</v>
      </c>
      <c r="G36" s="8" t="s">
        <v>18</v>
      </c>
      <c r="H36" s="73">
        <v>43101</v>
      </c>
      <c r="I36" s="75" t="s">
        <v>101</v>
      </c>
      <c r="J36" s="41">
        <v>0</v>
      </c>
      <c r="K36" s="41">
        <v>0</v>
      </c>
      <c r="L36" s="41">
        <v>0</v>
      </c>
      <c r="M36" s="84">
        <v>1</v>
      </c>
      <c r="N36" s="32">
        <v>0</v>
      </c>
      <c r="O36" s="85" t="s">
        <v>532</v>
      </c>
      <c r="P36" s="78"/>
      <c r="Q36" s="78"/>
      <c r="R36" s="78"/>
      <c r="S36" s="78"/>
      <c r="T36" s="78"/>
      <c r="U36" s="123"/>
      <c r="V36" s="78"/>
    </row>
    <row r="37" spans="1:22" ht="267.75">
      <c r="A37" s="228"/>
      <c r="B37" s="229"/>
      <c r="C37" s="8" t="s">
        <v>186</v>
      </c>
      <c r="D37" s="83">
        <v>9.2499999999999995E-3</v>
      </c>
      <c r="E37" s="75" t="s">
        <v>106</v>
      </c>
      <c r="F37" s="84">
        <v>85000</v>
      </c>
      <c r="G37" s="8" t="s">
        <v>170</v>
      </c>
      <c r="H37" s="73">
        <v>43101</v>
      </c>
      <c r="I37" s="75" t="s">
        <v>101</v>
      </c>
      <c r="J37" s="41">
        <v>0</v>
      </c>
      <c r="K37" s="41">
        <v>0</v>
      </c>
      <c r="L37" s="41">
        <v>0</v>
      </c>
      <c r="M37" s="84">
        <v>85000</v>
      </c>
      <c r="N37" s="32">
        <v>0.63027058823529414</v>
      </c>
      <c r="O37" s="85" t="s">
        <v>533</v>
      </c>
      <c r="P37" s="78"/>
      <c r="Q37" s="78"/>
      <c r="R37" s="78"/>
      <c r="S37" s="78"/>
      <c r="T37" s="78"/>
      <c r="U37" s="123"/>
      <c r="V37" s="78"/>
    </row>
    <row r="38" spans="1:22" ht="102">
      <c r="A38" s="228"/>
      <c r="B38" s="229"/>
      <c r="C38" s="8" t="s">
        <v>187</v>
      </c>
      <c r="D38" s="83">
        <v>9.2499999999999995E-3</v>
      </c>
      <c r="E38" s="75" t="s">
        <v>106</v>
      </c>
      <c r="F38" s="84">
        <v>6580</v>
      </c>
      <c r="G38" s="8" t="s">
        <v>170</v>
      </c>
      <c r="H38" s="73">
        <v>43101</v>
      </c>
      <c r="I38" s="75" t="s">
        <v>101</v>
      </c>
      <c r="J38" s="41">
        <v>0</v>
      </c>
      <c r="K38" s="41">
        <v>0</v>
      </c>
      <c r="L38" s="41">
        <v>0</v>
      </c>
      <c r="M38" s="84">
        <v>6580</v>
      </c>
      <c r="N38" s="32">
        <v>0</v>
      </c>
      <c r="O38" s="85" t="s">
        <v>534</v>
      </c>
      <c r="P38" s="78"/>
      <c r="Q38" s="78"/>
      <c r="R38" s="78"/>
      <c r="S38" s="78"/>
      <c r="T38" s="78"/>
      <c r="U38" s="123"/>
      <c r="V38" s="78"/>
    </row>
    <row r="39" spans="1:22" ht="409.5">
      <c r="A39" s="228"/>
      <c r="B39" s="229"/>
      <c r="C39" s="8" t="s">
        <v>188</v>
      </c>
      <c r="D39" s="83">
        <v>9.2499999999999995E-3</v>
      </c>
      <c r="E39" s="75" t="s">
        <v>106</v>
      </c>
      <c r="F39" s="84">
        <v>16000</v>
      </c>
      <c r="G39" s="8" t="s">
        <v>189</v>
      </c>
      <c r="H39" s="73">
        <v>43101</v>
      </c>
      <c r="I39" s="75" t="s">
        <v>101</v>
      </c>
      <c r="J39" s="41">
        <v>0</v>
      </c>
      <c r="K39" s="41">
        <v>0</v>
      </c>
      <c r="L39" s="41">
        <v>0</v>
      </c>
      <c r="M39" s="84">
        <v>16000</v>
      </c>
      <c r="N39" s="32">
        <v>0</v>
      </c>
      <c r="O39" s="85" t="s">
        <v>535</v>
      </c>
      <c r="P39" s="78"/>
      <c r="Q39" s="78"/>
      <c r="R39" s="78"/>
      <c r="S39" s="78"/>
      <c r="T39" s="78"/>
      <c r="U39" s="123"/>
      <c r="V39" s="78"/>
    </row>
    <row r="40" spans="1:22" ht="280.5">
      <c r="A40" s="228"/>
      <c r="B40" s="229"/>
      <c r="C40" s="8" t="s">
        <v>190</v>
      </c>
      <c r="D40" s="83">
        <v>9.2499999999999995E-3</v>
      </c>
      <c r="E40" s="75" t="s">
        <v>106</v>
      </c>
      <c r="F40" s="84">
        <v>95</v>
      </c>
      <c r="G40" s="8" t="s">
        <v>176</v>
      </c>
      <c r="H40" s="73">
        <v>43101</v>
      </c>
      <c r="I40" s="75" t="s">
        <v>101</v>
      </c>
      <c r="J40" s="41">
        <v>0</v>
      </c>
      <c r="K40" s="41">
        <v>0</v>
      </c>
      <c r="L40" s="41">
        <v>0</v>
      </c>
      <c r="M40" s="84">
        <v>95</v>
      </c>
      <c r="N40" s="32">
        <v>0.5428421052631579</v>
      </c>
      <c r="O40" s="85" t="s">
        <v>536</v>
      </c>
      <c r="P40" s="78"/>
      <c r="Q40" s="78"/>
      <c r="R40" s="78"/>
      <c r="S40" s="78"/>
      <c r="T40" s="78"/>
      <c r="U40" s="123"/>
      <c r="V40" s="78"/>
    </row>
    <row r="41" spans="1:22" ht="173.25">
      <c r="A41" s="228"/>
      <c r="B41" s="229"/>
      <c r="C41" s="8" t="s">
        <v>191</v>
      </c>
      <c r="D41" s="83">
        <v>9.2499999999999995E-3</v>
      </c>
      <c r="E41" s="75" t="s">
        <v>106</v>
      </c>
      <c r="F41" s="84">
        <v>1300</v>
      </c>
      <c r="G41" s="8" t="s">
        <v>189</v>
      </c>
      <c r="H41" s="73">
        <v>43101</v>
      </c>
      <c r="I41" s="75" t="s">
        <v>101</v>
      </c>
      <c r="J41" s="41">
        <v>0</v>
      </c>
      <c r="K41" s="41">
        <v>0</v>
      </c>
      <c r="L41" s="41">
        <v>0</v>
      </c>
      <c r="M41" s="84">
        <v>1300</v>
      </c>
      <c r="N41" s="32">
        <v>0</v>
      </c>
      <c r="O41" s="85"/>
      <c r="P41" s="78"/>
      <c r="Q41" s="78"/>
      <c r="R41" s="78"/>
      <c r="S41" s="78"/>
      <c r="T41" s="78"/>
      <c r="U41" s="123"/>
      <c r="V41" s="78"/>
    </row>
    <row r="42" spans="1:22" ht="255">
      <c r="A42" s="228"/>
      <c r="B42" s="229"/>
      <c r="C42" s="8" t="s">
        <v>192</v>
      </c>
      <c r="D42" s="83">
        <v>9.2499999999999995E-3</v>
      </c>
      <c r="E42" s="75" t="s">
        <v>106</v>
      </c>
      <c r="F42" s="84">
        <v>12</v>
      </c>
      <c r="G42" s="8" t="s">
        <v>193</v>
      </c>
      <c r="H42" s="73">
        <v>43101</v>
      </c>
      <c r="I42" s="75" t="s">
        <v>101</v>
      </c>
      <c r="J42" s="41">
        <v>0</v>
      </c>
      <c r="K42" s="41">
        <v>0</v>
      </c>
      <c r="L42" s="41">
        <v>0</v>
      </c>
      <c r="M42" s="84">
        <v>12</v>
      </c>
      <c r="N42" s="32">
        <v>0</v>
      </c>
      <c r="O42" s="85" t="s">
        <v>537</v>
      </c>
      <c r="P42" s="78"/>
      <c r="Q42" s="78"/>
      <c r="R42" s="78"/>
      <c r="S42" s="78"/>
      <c r="T42" s="78"/>
      <c r="U42" s="123"/>
      <c r="V42" s="78"/>
    </row>
    <row r="43" spans="1:22" ht="280.5">
      <c r="A43" s="228"/>
      <c r="B43" s="229"/>
      <c r="C43" s="8" t="s">
        <v>194</v>
      </c>
      <c r="D43" s="83">
        <v>9.2499999999999995E-3</v>
      </c>
      <c r="E43" s="75" t="s">
        <v>106</v>
      </c>
      <c r="F43" s="84">
        <v>20000</v>
      </c>
      <c r="G43" s="8" t="s">
        <v>195</v>
      </c>
      <c r="H43" s="73">
        <v>43101</v>
      </c>
      <c r="I43" s="75" t="s">
        <v>101</v>
      </c>
      <c r="J43" s="41">
        <v>0</v>
      </c>
      <c r="K43" s="41">
        <v>0</v>
      </c>
      <c r="L43" s="41">
        <v>0</v>
      </c>
      <c r="M43" s="84">
        <v>20000</v>
      </c>
      <c r="N43" s="32">
        <v>0</v>
      </c>
      <c r="O43" s="85" t="s">
        <v>538</v>
      </c>
      <c r="P43" s="78"/>
      <c r="Q43" s="78"/>
      <c r="R43" s="78"/>
      <c r="S43" s="78"/>
      <c r="T43" s="78"/>
      <c r="U43" s="123"/>
      <c r="V43" s="78"/>
    </row>
    <row r="44" spans="1:22" ht="267.75">
      <c r="A44" s="228"/>
      <c r="B44" s="229"/>
      <c r="C44" s="8" t="s">
        <v>196</v>
      </c>
      <c r="D44" s="83">
        <v>9.2499999999999995E-3</v>
      </c>
      <c r="E44" s="75" t="s">
        <v>106</v>
      </c>
      <c r="F44" s="84">
        <v>20000</v>
      </c>
      <c r="G44" s="8" t="s">
        <v>195</v>
      </c>
      <c r="H44" s="73">
        <v>43101</v>
      </c>
      <c r="I44" s="75" t="s">
        <v>101</v>
      </c>
      <c r="J44" s="41">
        <v>0</v>
      </c>
      <c r="K44" s="41">
        <v>0</v>
      </c>
      <c r="L44" s="41">
        <v>0</v>
      </c>
      <c r="M44" s="84">
        <v>20000</v>
      </c>
      <c r="N44" s="32">
        <v>0</v>
      </c>
      <c r="O44" s="85" t="s">
        <v>539</v>
      </c>
      <c r="P44" s="78"/>
      <c r="Q44" s="78"/>
      <c r="R44" s="78"/>
      <c r="S44" s="78"/>
      <c r="T44" s="78"/>
      <c r="U44" s="123"/>
      <c r="V44" s="78"/>
    </row>
    <row r="45" spans="1:22" ht="409.5">
      <c r="A45" s="228"/>
      <c r="B45" s="229"/>
      <c r="C45" s="8" t="s">
        <v>197</v>
      </c>
      <c r="D45" s="83">
        <v>9.2499999999999995E-3</v>
      </c>
      <c r="E45" s="75" t="s">
        <v>106</v>
      </c>
      <c r="F45" s="84">
        <v>100</v>
      </c>
      <c r="G45" s="8" t="s">
        <v>176</v>
      </c>
      <c r="H45" s="73">
        <v>43101</v>
      </c>
      <c r="I45" s="75" t="s">
        <v>101</v>
      </c>
      <c r="J45" s="41">
        <v>0</v>
      </c>
      <c r="K45" s="41">
        <v>0</v>
      </c>
      <c r="L45" s="41">
        <v>0</v>
      </c>
      <c r="M45" s="84">
        <v>100</v>
      </c>
      <c r="N45" s="32">
        <v>5.7000000000000002E-2</v>
      </c>
      <c r="O45" s="85" t="s">
        <v>540</v>
      </c>
      <c r="P45" s="78"/>
      <c r="Q45" s="78"/>
      <c r="R45" s="78"/>
      <c r="S45" s="78"/>
      <c r="T45" s="78"/>
      <c r="U45" s="123"/>
      <c r="V45" s="78"/>
    </row>
    <row r="46" spans="1:22" ht="78.75">
      <c r="A46" s="228"/>
      <c r="B46" s="229"/>
      <c r="C46" s="8" t="s">
        <v>198</v>
      </c>
      <c r="D46" s="83">
        <v>9.2499999999999995E-3</v>
      </c>
      <c r="E46" s="75" t="s">
        <v>106</v>
      </c>
      <c r="F46" s="84">
        <v>590</v>
      </c>
      <c r="G46" s="8" t="s">
        <v>172</v>
      </c>
      <c r="H46" s="73">
        <v>43101</v>
      </c>
      <c r="I46" s="75" t="s">
        <v>101</v>
      </c>
      <c r="J46" s="41">
        <v>0</v>
      </c>
      <c r="K46" s="41">
        <v>0</v>
      </c>
      <c r="L46" s="41">
        <v>0</v>
      </c>
      <c r="M46" s="84">
        <v>590</v>
      </c>
      <c r="N46" s="32">
        <v>0.13220338983050847</v>
      </c>
      <c r="O46" s="85" t="s">
        <v>541</v>
      </c>
      <c r="P46" s="78"/>
      <c r="Q46" s="78"/>
      <c r="R46" s="78"/>
      <c r="S46" s="78"/>
      <c r="T46" s="78"/>
      <c r="U46" s="123"/>
      <c r="V46" s="78"/>
    </row>
    <row r="47" spans="1:22" ht="409.5">
      <c r="A47" s="228"/>
      <c r="B47" s="229"/>
      <c r="C47" s="8" t="s">
        <v>199</v>
      </c>
      <c r="D47" s="83">
        <v>9.2499999999999995E-3</v>
      </c>
      <c r="E47" s="75" t="s">
        <v>106</v>
      </c>
      <c r="F47" s="84">
        <v>12</v>
      </c>
      <c r="G47" s="8" t="s">
        <v>193</v>
      </c>
      <c r="H47" s="73">
        <v>43101</v>
      </c>
      <c r="I47" s="75" t="s">
        <v>101</v>
      </c>
      <c r="J47" s="41">
        <v>0</v>
      </c>
      <c r="K47" s="41">
        <v>0</v>
      </c>
      <c r="L47" s="41">
        <v>0</v>
      </c>
      <c r="M47" s="84">
        <v>12</v>
      </c>
      <c r="N47" s="32">
        <v>0</v>
      </c>
      <c r="O47" s="85" t="s">
        <v>542</v>
      </c>
      <c r="P47" s="78"/>
      <c r="Q47" s="78"/>
      <c r="R47" s="78"/>
      <c r="S47" s="78"/>
      <c r="T47" s="78"/>
      <c r="U47" s="123"/>
      <c r="V47" s="78"/>
    </row>
    <row r="48" spans="1:22" ht="126">
      <c r="A48" s="228"/>
      <c r="B48" s="229"/>
      <c r="C48" s="8" t="s">
        <v>200</v>
      </c>
      <c r="D48" s="83">
        <v>9.2499999999999995E-3</v>
      </c>
      <c r="E48" s="75" t="s">
        <v>106</v>
      </c>
      <c r="F48" s="84">
        <v>22824</v>
      </c>
      <c r="G48" s="8" t="s">
        <v>18</v>
      </c>
      <c r="H48" s="73">
        <v>43101</v>
      </c>
      <c r="I48" s="75" t="s">
        <v>101</v>
      </c>
      <c r="J48" s="41">
        <v>0</v>
      </c>
      <c r="K48" s="41">
        <v>0</v>
      </c>
      <c r="L48" s="41">
        <v>0</v>
      </c>
      <c r="M48" s="84">
        <v>22824</v>
      </c>
      <c r="N48" s="32">
        <v>0</v>
      </c>
      <c r="O48" s="85"/>
      <c r="P48" s="78"/>
      <c r="Q48" s="78"/>
      <c r="R48" s="78"/>
      <c r="S48" s="78"/>
      <c r="T48" s="78"/>
      <c r="U48" s="123"/>
      <c r="V48" s="78"/>
    </row>
    <row r="49" spans="1:22" ht="267.75">
      <c r="A49" s="228"/>
      <c r="B49" s="229"/>
      <c r="C49" s="8" t="s">
        <v>201</v>
      </c>
      <c r="D49" s="83">
        <v>9.2499999999999995E-3</v>
      </c>
      <c r="E49" s="75" t="s">
        <v>106</v>
      </c>
      <c r="F49" s="84">
        <v>20</v>
      </c>
      <c r="G49" s="8" t="s">
        <v>195</v>
      </c>
      <c r="H49" s="73">
        <v>43101</v>
      </c>
      <c r="I49" s="75" t="s">
        <v>101</v>
      </c>
      <c r="J49" s="41">
        <v>0</v>
      </c>
      <c r="K49" s="41">
        <v>0</v>
      </c>
      <c r="L49" s="41">
        <v>0</v>
      </c>
      <c r="M49" s="84">
        <v>20</v>
      </c>
      <c r="N49" s="32">
        <v>0.2</v>
      </c>
      <c r="O49" s="85" t="s">
        <v>543</v>
      </c>
      <c r="P49" s="78"/>
      <c r="Q49" s="78"/>
      <c r="R49" s="78"/>
      <c r="S49" s="78"/>
      <c r="T49" s="78"/>
      <c r="U49" s="123"/>
      <c r="V49" s="78"/>
    </row>
    <row r="50" spans="1:22" ht="220.5">
      <c r="A50" s="228"/>
      <c r="B50" s="229"/>
      <c r="C50" s="8" t="s">
        <v>202</v>
      </c>
      <c r="D50" s="83">
        <v>9.2499999999999995E-3</v>
      </c>
      <c r="E50" s="75" t="s">
        <v>106</v>
      </c>
      <c r="F50" s="84">
        <v>20</v>
      </c>
      <c r="G50" s="8" t="s">
        <v>195</v>
      </c>
      <c r="H50" s="73">
        <v>43101</v>
      </c>
      <c r="I50" s="75" t="s">
        <v>101</v>
      </c>
      <c r="J50" s="41">
        <v>0</v>
      </c>
      <c r="K50" s="41">
        <v>0</v>
      </c>
      <c r="L50" s="41">
        <v>0</v>
      </c>
      <c r="M50" s="84">
        <v>20</v>
      </c>
      <c r="N50" s="32">
        <v>0</v>
      </c>
      <c r="O50" s="85" t="s">
        <v>544</v>
      </c>
      <c r="P50" s="78"/>
      <c r="Q50" s="78"/>
      <c r="R50" s="78"/>
      <c r="S50" s="78"/>
      <c r="T50" s="78"/>
      <c r="U50" s="123"/>
      <c r="V50" s="78"/>
    </row>
    <row r="51" spans="1:22" ht="204.75">
      <c r="A51" s="228"/>
      <c r="B51" s="229"/>
      <c r="C51" s="8" t="s">
        <v>203</v>
      </c>
      <c r="D51" s="83">
        <v>9.2499999999999995E-3</v>
      </c>
      <c r="E51" s="75" t="s">
        <v>106</v>
      </c>
      <c r="F51" s="84">
        <v>95</v>
      </c>
      <c r="G51" s="8" t="s">
        <v>195</v>
      </c>
      <c r="H51" s="73">
        <v>43101</v>
      </c>
      <c r="I51" s="75" t="s">
        <v>101</v>
      </c>
      <c r="J51" s="41">
        <v>0</v>
      </c>
      <c r="K51" s="41">
        <v>0</v>
      </c>
      <c r="L51" s="41">
        <v>0</v>
      </c>
      <c r="M51" s="84">
        <v>95</v>
      </c>
      <c r="N51" s="32">
        <v>0.38947368421052631</v>
      </c>
      <c r="O51" s="85" t="s">
        <v>545</v>
      </c>
      <c r="P51" s="78"/>
      <c r="Q51" s="78"/>
      <c r="R51" s="78"/>
      <c r="S51" s="78"/>
      <c r="T51" s="78"/>
      <c r="U51" s="123"/>
      <c r="V51" s="78"/>
    </row>
    <row r="52" spans="1:22" ht="409.5">
      <c r="A52" s="228"/>
      <c r="B52" s="229"/>
      <c r="C52" s="8" t="s">
        <v>204</v>
      </c>
      <c r="D52" s="83">
        <v>9.2499999999999995E-3</v>
      </c>
      <c r="E52" s="75" t="s">
        <v>106</v>
      </c>
      <c r="F52" s="84">
        <v>60</v>
      </c>
      <c r="G52" s="8" t="s">
        <v>193</v>
      </c>
      <c r="H52" s="73">
        <v>43101</v>
      </c>
      <c r="I52" s="75" t="s">
        <v>101</v>
      </c>
      <c r="J52" s="41">
        <v>0</v>
      </c>
      <c r="K52" s="41">
        <v>0</v>
      </c>
      <c r="L52" s="41">
        <v>0</v>
      </c>
      <c r="M52" s="84">
        <v>60</v>
      </c>
      <c r="N52" s="32">
        <v>0.25</v>
      </c>
      <c r="O52" s="85" t="s">
        <v>546</v>
      </c>
      <c r="P52" s="78"/>
      <c r="Q52" s="78"/>
      <c r="R52" s="78"/>
      <c r="S52" s="78"/>
      <c r="T52" s="78"/>
      <c r="U52" s="123"/>
      <c r="V52" s="78"/>
    </row>
    <row r="53" spans="1:22" ht="78.75">
      <c r="A53" s="228"/>
      <c r="B53" s="229"/>
      <c r="C53" s="8" t="s">
        <v>205</v>
      </c>
      <c r="D53" s="83">
        <v>9.2499999999999995E-3</v>
      </c>
      <c r="E53" s="75" t="s">
        <v>106</v>
      </c>
      <c r="F53" s="84">
        <v>1</v>
      </c>
      <c r="G53" s="8" t="s">
        <v>206</v>
      </c>
      <c r="H53" s="73">
        <v>43101</v>
      </c>
      <c r="I53" s="75" t="s">
        <v>101</v>
      </c>
      <c r="J53" s="41">
        <v>0</v>
      </c>
      <c r="K53" s="41">
        <v>0</v>
      </c>
      <c r="L53" s="41">
        <v>0</v>
      </c>
      <c r="M53" s="84">
        <v>1</v>
      </c>
      <c r="N53" s="32">
        <v>0</v>
      </c>
      <c r="O53" s="85" t="s">
        <v>547</v>
      </c>
      <c r="P53" s="78"/>
      <c r="Q53" s="78"/>
      <c r="R53" s="78"/>
      <c r="S53" s="78"/>
      <c r="T53" s="78"/>
      <c r="U53" s="123"/>
      <c r="V53" s="78"/>
    </row>
    <row r="54" spans="1:22" ht="191.25">
      <c r="A54" s="228"/>
      <c r="B54" s="229"/>
      <c r="C54" s="8" t="s">
        <v>207</v>
      </c>
      <c r="D54" s="83">
        <v>9.2499999999999995E-3</v>
      </c>
      <c r="E54" s="75" t="s">
        <v>106</v>
      </c>
      <c r="F54" s="84">
        <v>3948</v>
      </c>
      <c r="G54" s="8" t="s">
        <v>208</v>
      </c>
      <c r="H54" s="73">
        <v>43101</v>
      </c>
      <c r="I54" s="75" t="s">
        <v>101</v>
      </c>
      <c r="J54" s="41">
        <v>0</v>
      </c>
      <c r="K54" s="41">
        <v>0</v>
      </c>
      <c r="L54" s="41">
        <v>0</v>
      </c>
      <c r="M54" s="84">
        <v>3948</v>
      </c>
      <c r="N54" s="32">
        <v>6.5856129685916923E-3</v>
      </c>
      <c r="O54" s="85" t="s">
        <v>548</v>
      </c>
      <c r="P54" s="78"/>
      <c r="Q54" s="78"/>
      <c r="R54" s="78"/>
      <c r="S54" s="78"/>
      <c r="T54" s="78"/>
      <c r="U54" s="123"/>
      <c r="V54" s="78"/>
    </row>
    <row r="55" spans="1:22" ht="153">
      <c r="A55" s="228"/>
      <c r="B55" s="229"/>
      <c r="C55" s="8" t="s">
        <v>209</v>
      </c>
      <c r="D55" s="83">
        <v>9.2499999999999995E-3</v>
      </c>
      <c r="E55" s="75" t="s">
        <v>106</v>
      </c>
      <c r="F55" s="84">
        <v>590</v>
      </c>
      <c r="G55" s="8" t="s">
        <v>210</v>
      </c>
      <c r="H55" s="73">
        <v>43101</v>
      </c>
      <c r="I55" s="75" t="s">
        <v>101</v>
      </c>
      <c r="J55" s="41">
        <v>0</v>
      </c>
      <c r="K55" s="41">
        <v>0</v>
      </c>
      <c r="L55" s="41">
        <v>0</v>
      </c>
      <c r="M55" s="84">
        <v>590</v>
      </c>
      <c r="N55" s="32">
        <v>0.67796610169491522</v>
      </c>
      <c r="O55" s="85" t="s">
        <v>549</v>
      </c>
      <c r="P55" s="78"/>
      <c r="Q55" s="78"/>
      <c r="R55" s="78"/>
      <c r="S55" s="78"/>
      <c r="T55" s="78"/>
      <c r="U55" s="123"/>
      <c r="V55" s="78"/>
    </row>
    <row r="56" spans="1:22" ht="76.5">
      <c r="A56" s="228"/>
      <c r="B56" s="229"/>
      <c r="C56" s="8" t="s">
        <v>211</v>
      </c>
      <c r="D56" s="83">
        <v>9.2499999999999995E-3</v>
      </c>
      <c r="E56" s="75" t="s">
        <v>106</v>
      </c>
      <c r="F56" s="84">
        <v>20000</v>
      </c>
      <c r="G56" s="8" t="s">
        <v>212</v>
      </c>
      <c r="H56" s="73">
        <v>43101</v>
      </c>
      <c r="I56" s="75" t="s">
        <v>101</v>
      </c>
      <c r="J56" s="41">
        <v>0</v>
      </c>
      <c r="K56" s="41">
        <v>0</v>
      </c>
      <c r="L56" s="41">
        <v>0</v>
      </c>
      <c r="M56" s="84">
        <v>20000</v>
      </c>
      <c r="N56" s="32">
        <v>0.11685</v>
      </c>
      <c r="O56" s="85" t="s">
        <v>550</v>
      </c>
      <c r="P56" s="78"/>
      <c r="Q56" s="78"/>
      <c r="R56" s="78"/>
      <c r="S56" s="78"/>
      <c r="T56" s="78"/>
      <c r="U56" s="123"/>
      <c r="V56" s="78"/>
    </row>
    <row r="57" spans="1:22" ht="216.75">
      <c r="A57" s="228"/>
      <c r="B57" s="229"/>
      <c r="C57" s="8" t="s">
        <v>213</v>
      </c>
      <c r="D57" s="83">
        <v>9.2499999999999995E-3</v>
      </c>
      <c r="E57" s="75" t="s">
        <v>106</v>
      </c>
      <c r="F57" s="84">
        <v>10</v>
      </c>
      <c r="G57" s="8" t="s">
        <v>214</v>
      </c>
      <c r="H57" s="73">
        <v>43101</v>
      </c>
      <c r="I57" s="75" t="s">
        <v>101</v>
      </c>
      <c r="J57" s="41">
        <v>0</v>
      </c>
      <c r="K57" s="41">
        <v>0</v>
      </c>
      <c r="L57" s="41">
        <v>0</v>
      </c>
      <c r="M57" s="84">
        <v>10</v>
      </c>
      <c r="N57" s="32">
        <v>0</v>
      </c>
      <c r="O57" s="85" t="s">
        <v>551</v>
      </c>
      <c r="P57" s="78"/>
      <c r="Q57" s="78"/>
      <c r="R57" s="78"/>
      <c r="S57" s="78"/>
      <c r="T57" s="78"/>
      <c r="U57" s="123"/>
      <c r="V57" s="78"/>
    </row>
    <row r="58" spans="1:22" ht="229.5">
      <c r="A58" s="228"/>
      <c r="B58" s="229"/>
      <c r="C58" s="8" t="s">
        <v>215</v>
      </c>
      <c r="D58" s="83">
        <v>9.2499999999999995E-3</v>
      </c>
      <c r="E58" s="75" t="s">
        <v>106</v>
      </c>
      <c r="F58" s="84">
        <v>3944</v>
      </c>
      <c r="G58" s="8" t="s">
        <v>216</v>
      </c>
      <c r="H58" s="73">
        <v>43101</v>
      </c>
      <c r="I58" s="75" t="s">
        <v>101</v>
      </c>
      <c r="J58" s="41">
        <v>0</v>
      </c>
      <c r="K58" s="41">
        <v>0</v>
      </c>
      <c r="L58" s="41">
        <v>0</v>
      </c>
      <c r="M58" s="84">
        <v>3944</v>
      </c>
      <c r="N58" s="32">
        <v>0</v>
      </c>
      <c r="O58" s="85" t="s">
        <v>552</v>
      </c>
      <c r="P58" s="78"/>
      <c r="Q58" s="78"/>
      <c r="R58" s="78"/>
      <c r="S58" s="78"/>
      <c r="T58" s="78"/>
      <c r="U58" s="123"/>
      <c r="V58" s="78"/>
    </row>
    <row r="59" spans="1:22" ht="255">
      <c r="A59" s="228"/>
      <c r="B59" s="229"/>
      <c r="C59" s="8" t="s">
        <v>217</v>
      </c>
      <c r="D59" s="83">
        <v>9.2499999999999995E-3</v>
      </c>
      <c r="E59" s="75" t="s">
        <v>106</v>
      </c>
      <c r="F59" s="84">
        <v>5</v>
      </c>
      <c r="G59" s="8" t="s">
        <v>218</v>
      </c>
      <c r="H59" s="73">
        <v>43101</v>
      </c>
      <c r="I59" s="75" t="s">
        <v>101</v>
      </c>
      <c r="J59" s="41">
        <v>0</v>
      </c>
      <c r="K59" s="41">
        <v>0</v>
      </c>
      <c r="L59" s="41">
        <v>0</v>
      </c>
      <c r="M59" s="84">
        <v>5</v>
      </c>
      <c r="N59" s="32">
        <v>0</v>
      </c>
      <c r="O59" s="85" t="s">
        <v>553</v>
      </c>
      <c r="P59" s="78"/>
      <c r="Q59" s="78"/>
      <c r="R59" s="78"/>
      <c r="S59" s="78"/>
      <c r="T59" s="78"/>
      <c r="U59" s="123"/>
      <c r="V59" s="78"/>
    </row>
    <row r="60" spans="1:22" ht="102">
      <c r="A60" s="228"/>
      <c r="B60" s="229"/>
      <c r="C60" s="8" t="s">
        <v>219</v>
      </c>
      <c r="D60" s="83">
        <v>9.2499999999999995E-3</v>
      </c>
      <c r="E60" s="75" t="s">
        <v>106</v>
      </c>
      <c r="F60" s="84">
        <v>16574</v>
      </c>
      <c r="G60" s="8" t="s">
        <v>220</v>
      </c>
      <c r="H60" s="73">
        <v>43101</v>
      </c>
      <c r="I60" s="75" t="s">
        <v>101</v>
      </c>
      <c r="J60" s="41">
        <v>0</v>
      </c>
      <c r="K60" s="41">
        <v>0</v>
      </c>
      <c r="L60" s="41">
        <v>0</v>
      </c>
      <c r="M60" s="84">
        <v>16574</v>
      </c>
      <c r="N60" s="32">
        <v>0.33335344515506216</v>
      </c>
      <c r="O60" s="85" t="s">
        <v>554</v>
      </c>
      <c r="P60" s="78"/>
      <c r="Q60" s="78"/>
      <c r="R60" s="78"/>
      <c r="S60" s="78"/>
      <c r="T60" s="78"/>
      <c r="U60" s="123"/>
      <c r="V60" s="78"/>
    </row>
    <row r="61" spans="1:22" ht="178.5">
      <c r="A61" s="228"/>
      <c r="B61" s="229"/>
      <c r="C61" s="8" t="s">
        <v>221</v>
      </c>
      <c r="D61" s="83">
        <v>9.2499999999999995E-3</v>
      </c>
      <c r="E61" s="75" t="s">
        <v>106</v>
      </c>
      <c r="F61" s="84">
        <v>500</v>
      </c>
      <c r="G61" s="8" t="s">
        <v>222</v>
      </c>
      <c r="H61" s="73">
        <v>43101</v>
      </c>
      <c r="I61" s="75" t="s">
        <v>101</v>
      </c>
      <c r="J61" s="41">
        <v>0</v>
      </c>
      <c r="K61" s="41">
        <v>0</v>
      </c>
      <c r="L61" s="41">
        <v>0</v>
      </c>
      <c r="M61" s="84">
        <v>500</v>
      </c>
      <c r="N61" s="32">
        <v>0</v>
      </c>
      <c r="O61" s="85" t="s">
        <v>555</v>
      </c>
      <c r="P61" s="78"/>
      <c r="Q61" s="78"/>
      <c r="R61" s="78"/>
      <c r="S61" s="78"/>
      <c r="T61" s="78"/>
      <c r="U61" s="123"/>
      <c r="V61" s="78"/>
    </row>
    <row r="62" spans="1:22" ht="140.25">
      <c r="A62" s="228"/>
      <c r="B62" s="229"/>
      <c r="C62" s="8" t="s">
        <v>223</v>
      </c>
      <c r="D62" s="83">
        <v>9.2499999999999995E-3</v>
      </c>
      <c r="E62" s="75" t="s">
        <v>106</v>
      </c>
      <c r="F62" s="84">
        <v>350</v>
      </c>
      <c r="G62" s="8" t="s">
        <v>224</v>
      </c>
      <c r="H62" s="73">
        <v>43101</v>
      </c>
      <c r="I62" s="75" t="s">
        <v>101</v>
      </c>
      <c r="J62" s="41">
        <v>0</v>
      </c>
      <c r="K62" s="41">
        <v>0</v>
      </c>
      <c r="L62" s="41">
        <v>0</v>
      </c>
      <c r="M62" s="84">
        <v>350</v>
      </c>
      <c r="N62" s="32">
        <v>0</v>
      </c>
      <c r="O62" s="85" t="s">
        <v>556</v>
      </c>
      <c r="P62" s="78"/>
      <c r="Q62" s="78"/>
      <c r="R62" s="78"/>
      <c r="S62" s="78"/>
      <c r="T62" s="78"/>
      <c r="U62" s="123"/>
      <c r="V62" s="78"/>
    </row>
    <row r="63" spans="1:22" ht="126">
      <c r="A63" s="228"/>
      <c r="B63" s="229"/>
      <c r="C63" s="8" t="s">
        <v>225</v>
      </c>
      <c r="D63" s="83">
        <v>9.2499999999999995E-3</v>
      </c>
      <c r="E63" s="75" t="s">
        <v>106</v>
      </c>
      <c r="F63" s="84">
        <v>2805</v>
      </c>
      <c r="G63" s="8" t="s">
        <v>225</v>
      </c>
      <c r="H63" s="73">
        <v>43101</v>
      </c>
      <c r="I63" s="75" t="s">
        <v>101</v>
      </c>
      <c r="J63" s="41">
        <v>0</v>
      </c>
      <c r="K63" s="41">
        <v>0</v>
      </c>
      <c r="L63" s="41">
        <v>0</v>
      </c>
      <c r="M63" s="84">
        <v>2805</v>
      </c>
      <c r="N63" s="32">
        <v>1.1023172905525846</v>
      </c>
      <c r="O63" s="85" t="s">
        <v>557</v>
      </c>
      <c r="P63" s="78"/>
      <c r="Q63" s="78"/>
      <c r="R63" s="78"/>
      <c r="S63" s="78"/>
      <c r="T63" s="78"/>
      <c r="U63" s="123"/>
      <c r="V63" s="78"/>
    </row>
    <row r="64" spans="1:22" ht="76.5">
      <c r="A64" s="228"/>
      <c r="B64" s="229"/>
      <c r="C64" s="8" t="s">
        <v>226</v>
      </c>
      <c r="D64" s="83">
        <v>9.2499999999999995E-3</v>
      </c>
      <c r="E64" s="75" t="s">
        <v>106</v>
      </c>
      <c r="F64" s="84">
        <v>78417</v>
      </c>
      <c r="G64" s="8" t="s">
        <v>227</v>
      </c>
      <c r="H64" s="73">
        <v>43101</v>
      </c>
      <c r="I64" s="75" t="s">
        <v>101</v>
      </c>
      <c r="J64" s="41">
        <v>0</v>
      </c>
      <c r="K64" s="41">
        <v>0</v>
      </c>
      <c r="L64" s="41">
        <v>0</v>
      </c>
      <c r="M64" s="84">
        <v>78417</v>
      </c>
      <c r="N64" s="32">
        <v>0.8399454199982147</v>
      </c>
      <c r="O64" s="85" t="s">
        <v>558</v>
      </c>
      <c r="P64" s="78"/>
      <c r="Q64" s="78"/>
      <c r="R64" s="78"/>
      <c r="S64" s="78"/>
      <c r="T64" s="78"/>
      <c r="U64" s="123"/>
      <c r="V64" s="78"/>
    </row>
    <row r="65" spans="1:23" ht="78.75">
      <c r="A65" s="228"/>
      <c r="B65" s="229"/>
      <c r="C65" s="8" t="s">
        <v>228</v>
      </c>
      <c r="D65" s="83">
        <v>9.2499999999999995E-3</v>
      </c>
      <c r="E65" s="75" t="s">
        <v>106</v>
      </c>
      <c r="F65" s="84">
        <v>6422</v>
      </c>
      <c r="G65" s="8" t="s">
        <v>229</v>
      </c>
      <c r="H65" s="73">
        <v>43101</v>
      </c>
      <c r="I65" s="75" t="s">
        <v>101</v>
      </c>
      <c r="J65" s="41">
        <v>0</v>
      </c>
      <c r="K65" s="41">
        <v>0</v>
      </c>
      <c r="L65" s="41">
        <v>0</v>
      </c>
      <c r="M65" s="84">
        <v>6422</v>
      </c>
      <c r="N65" s="32">
        <v>0.10541887262535035</v>
      </c>
      <c r="O65" s="85" t="s">
        <v>559</v>
      </c>
      <c r="P65" s="78"/>
      <c r="Q65" s="78"/>
      <c r="R65" s="78"/>
      <c r="S65" s="78"/>
      <c r="T65" s="78"/>
      <c r="U65" s="123"/>
      <c r="V65" s="78"/>
    </row>
    <row r="66" spans="1:23" ht="110.25">
      <c r="A66" s="228"/>
      <c r="B66" s="229"/>
      <c r="C66" s="8" t="s">
        <v>230</v>
      </c>
      <c r="D66" s="83">
        <v>9.2499999999999995E-3</v>
      </c>
      <c r="E66" s="75" t="s">
        <v>106</v>
      </c>
      <c r="F66" s="84">
        <v>1</v>
      </c>
      <c r="G66" s="8" t="s">
        <v>231</v>
      </c>
      <c r="H66" s="73">
        <v>43101</v>
      </c>
      <c r="I66" s="75" t="s">
        <v>101</v>
      </c>
      <c r="J66" s="41">
        <v>0</v>
      </c>
      <c r="K66" s="41">
        <v>0</v>
      </c>
      <c r="L66" s="41">
        <v>0</v>
      </c>
      <c r="M66" s="84">
        <v>1</v>
      </c>
      <c r="N66" s="32">
        <v>0</v>
      </c>
      <c r="O66" s="85" t="s">
        <v>560</v>
      </c>
      <c r="P66" s="78"/>
      <c r="Q66" s="78"/>
      <c r="R66" s="78"/>
      <c r="S66" s="78"/>
      <c r="T66" s="78"/>
      <c r="U66" s="123"/>
      <c r="V66" s="78"/>
    </row>
    <row r="67" spans="1:23" ht="157.5">
      <c r="A67" s="228"/>
      <c r="B67" s="229"/>
      <c r="C67" s="8" t="s">
        <v>232</v>
      </c>
      <c r="D67" s="83">
        <v>9.2499999999999995E-3</v>
      </c>
      <c r="E67" s="75" t="s">
        <v>106</v>
      </c>
      <c r="F67" s="84">
        <v>2</v>
      </c>
      <c r="G67" s="8" t="s">
        <v>233</v>
      </c>
      <c r="H67" s="73">
        <v>43101</v>
      </c>
      <c r="I67" s="75" t="s">
        <v>101</v>
      </c>
      <c r="J67" s="41">
        <v>0</v>
      </c>
      <c r="K67" s="41">
        <v>0</v>
      </c>
      <c r="L67" s="41">
        <v>0</v>
      </c>
      <c r="M67" s="84">
        <v>2</v>
      </c>
      <c r="N67" s="32">
        <v>0</v>
      </c>
      <c r="O67" s="85"/>
      <c r="P67" s="78"/>
      <c r="Q67" s="78"/>
      <c r="R67" s="78"/>
      <c r="S67" s="78"/>
      <c r="T67" s="78"/>
      <c r="U67" s="123"/>
      <c r="V67" s="78"/>
    </row>
    <row r="68" spans="1:23" ht="102">
      <c r="A68" s="228"/>
      <c r="B68" s="229"/>
      <c r="C68" s="8" t="s">
        <v>234</v>
      </c>
      <c r="D68" s="83">
        <v>9.2499999999999995E-3</v>
      </c>
      <c r="E68" s="75" t="s">
        <v>106</v>
      </c>
      <c r="F68" s="84">
        <v>20</v>
      </c>
      <c r="G68" s="8" t="s">
        <v>234</v>
      </c>
      <c r="H68" s="73">
        <v>43101</v>
      </c>
      <c r="I68" s="75" t="s">
        <v>101</v>
      </c>
      <c r="J68" s="41">
        <v>0</v>
      </c>
      <c r="K68" s="41">
        <v>0</v>
      </c>
      <c r="L68" s="41">
        <v>0</v>
      </c>
      <c r="M68" s="84">
        <v>20</v>
      </c>
      <c r="N68" s="32">
        <v>0</v>
      </c>
      <c r="O68" s="85" t="s">
        <v>561</v>
      </c>
      <c r="P68" s="78"/>
      <c r="Q68" s="78"/>
      <c r="R68" s="78"/>
      <c r="S68" s="78"/>
      <c r="T68" s="78"/>
      <c r="U68" s="123"/>
      <c r="V68" s="78"/>
    </row>
    <row r="69" spans="1:23" ht="283.5">
      <c r="A69" s="228"/>
      <c r="B69" s="229"/>
      <c r="C69" s="8" t="s">
        <v>235</v>
      </c>
      <c r="D69" s="83">
        <v>9.2499999999999995E-3</v>
      </c>
      <c r="E69" s="75" t="s">
        <v>100</v>
      </c>
      <c r="F69" s="83">
        <v>1</v>
      </c>
      <c r="G69" s="8" t="s">
        <v>235</v>
      </c>
      <c r="H69" s="73">
        <v>43101</v>
      </c>
      <c r="I69" s="75" t="s">
        <v>101</v>
      </c>
      <c r="J69" s="41">
        <v>0</v>
      </c>
      <c r="K69" s="41">
        <v>0</v>
      </c>
      <c r="L69" s="41">
        <v>0</v>
      </c>
      <c r="M69" s="87">
        <v>1</v>
      </c>
      <c r="N69" s="32">
        <v>0.9365</v>
      </c>
      <c r="O69" s="85" t="s">
        <v>562</v>
      </c>
      <c r="P69" s="78"/>
      <c r="Q69" s="78"/>
      <c r="R69" s="78"/>
      <c r="S69" s="78"/>
      <c r="T69" s="78"/>
      <c r="U69" s="123"/>
      <c r="V69" s="78"/>
    </row>
    <row r="70" spans="1:23" ht="89.25">
      <c r="A70" s="228"/>
      <c r="B70" s="229"/>
      <c r="C70" s="8" t="s">
        <v>236</v>
      </c>
      <c r="D70" s="83">
        <v>9.2499999999999995E-3</v>
      </c>
      <c r="E70" s="75" t="s">
        <v>106</v>
      </c>
      <c r="F70" s="84">
        <v>12855</v>
      </c>
      <c r="G70" s="8" t="s">
        <v>237</v>
      </c>
      <c r="H70" s="73">
        <v>43101</v>
      </c>
      <c r="I70" s="75" t="s">
        <v>101</v>
      </c>
      <c r="J70" s="41">
        <v>0</v>
      </c>
      <c r="K70" s="41">
        <v>0</v>
      </c>
      <c r="L70" s="41">
        <v>0</v>
      </c>
      <c r="M70" s="84">
        <v>12855</v>
      </c>
      <c r="N70" s="32">
        <v>0.24644107351225203</v>
      </c>
      <c r="O70" s="85" t="s">
        <v>563</v>
      </c>
      <c r="P70" s="78"/>
      <c r="Q70" s="78"/>
      <c r="R70" s="78"/>
      <c r="S70" s="78"/>
      <c r="T70" s="78"/>
      <c r="U70" s="123"/>
      <c r="V70" s="78"/>
    </row>
    <row r="71" spans="1:23" ht="409.5">
      <c r="A71" s="228"/>
      <c r="B71" s="229"/>
      <c r="C71" s="8" t="s">
        <v>238</v>
      </c>
      <c r="D71" s="83">
        <v>9.2499999999999995E-3</v>
      </c>
      <c r="E71" s="75" t="s">
        <v>106</v>
      </c>
      <c r="F71" s="84">
        <v>95</v>
      </c>
      <c r="G71" s="8" t="s">
        <v>239</v>
      </c>
      <c r="H71" s="73">
        <v>43101</v>
      </c>
      <c r="I71" s="75" t="s">
        <v>101</v>
      </c>
      <c r="J71" s="41">
        <v>0</v>
      </c>
      <c r="K71" s="41">
        <v>0</v>
      </c>
      <c r="L71" s="41">
        <v>0</v>
      </c>
      <c r="M71" s="84">
        <v>95</v>
      </c>
      <c r="N71" s="32">
        <v>0.2</v>
      </c>
      <c r="O71" s="85" t="s">
        <v>564</v>
      </c>
      <c r="P71" s="78"/>
      <c r="Q71" s="78"/>
      <c r="R71" s="78"/>
      <c r="S71" s="78"/>
      <c r="T71" s="78"/>
      <c r="U71" s="123"/>
      <c r="V71" s="78"/>
    </row>
    <row r="72" spans="1:23" ht="409.5">
      <c r="A72" s="228"/>
      <c r="B72" s="229"/>
      <c r="C72" s="8" t="s">
        <v>240</v>
      </c>
      <c r="D72" s="83">
        <v>9.2499999999999995E-3</v>
      </c>
      <c r="E72" s="75" t="s">
        <v>106</v>
      </c>
      <c r="F72" s="84">
        <v>100</v>
      </c>
      <c r="G72" s="8" t="s">
        <v>241</v>
      </c>
      <c r="H72" s="73">
        <v>43101</v>
      </c>
      <c r="I72" s="75" t="s">
        <v>101</v>
      </c>
      <c r="J72" s="41">
        <v>0</v>
      </c>
      <c r="K72" s="41">
        <v>0</v>
      </c>
      <c r="L72" s="41">
        <v>0</v>
      </c>
      <c r="M72" s="84">
        <v>100</v>
      </c>
      <c r="N72" s="32">
        <v>0.25</v>
      </c>
      <c r="O72" s="85" t="s">
        <v>565</v>
      </c>
      <c r="P72" s="78"/>
      <c r="Q72" s="78"/>
      <c r="R72" s="78"/>
      <c r="S72" s="78"/>
      <c r="T72" s="78"/>
      <c r="U72" s="123"/>
      <c r="V72" s="78"/>
    </row>
    <row r="73" spans="1:23" ht="189">
      <c r="A73" s="228"/>
      <c r="B73" s="229"/>
      <c r="C73" s="8" t="s">
        <v>242</v>
      </c>
      <c r="D73" s="83">
        <v>9.2499999999999995E-3</v>
      </c>
      <c r="E73" s="75" t="s">
        <v>106</v>
      </c>
      <c r="F73" s="84">
        <v>132384</v>
      </c>
      <c r="G73" s="8" t="s">
        <v>243</v>
      </c>
      <c r="H73" s="73">
        <v>43101</v>
      </c>
      <c r="I73" s="75" t="s">
        <v>101</v>
      </c>
      <c r="J73" s="41">
        <v>0</v>
      </c>
      <c r="K73" s="41">
        <v>0</v>
      </c>
      <c r="L73" s="41">
        <v>0</v>
      </c>
      <c r="M73" s="84">
        <v>132384</v>
      </c>
      <c r="N73" s="32">
        <v>0.33930837563451777</v>
      </c>
      <c r="O73" s="85" t="s">
        <v>566</v>
      </c>
      <c r="P73" s="78"/>
      <c r="Q73" s="78"/>
      <c r="R73" s="78"/>
      <c r="S73" s="78"/>
      <c r="T73" s="78"/>
      <c r="U73" s="123"/>
      <c r="V73" s="78"/>
    </row>
    <row r="74" spans="1:23" ht="127.5">
      <c r="A74" s="228"/>
      <c r="B74" s="229"/>
      <c r="C74" s="8" t="s">
        <v>244</v>
      </c>
      <c r="D74" s="83">
        <v>9.2499999999999995E-3</v>
      </c>
      <c r="E74" s="75" t="s">
        <v>106</v>
      </c>
      <c r="F74" s="84">
        <v>20000</v>
      </c>
      <c r="G74" s="8" t="s">
        <v>245</v>
      </c>
      <c r="H74" s="73">
        <v>43101</v>
      </c>
      <c r="I74" s="75" t="s">
        <v>101</v>
      </c>
      <c r="J74" s="41">
        <v>0</v>
      </c>
      <c r="K74" s="41">
        <v>0</v>
      </c>
      <c r="L74" s="41">
        <v>0</v>
      </c>
      <c r="M74" s="84">
        <v>20000</v>
      </c>
      <c r="N74" s="32">
        <v>7.9000000000000008E-3</v>
      </c>
      <c r="O74" s="85" t="s">
        <v>567</v>
      </c>
      <c r="P74" s="78"/>
      <c r="Q74" s="78"/>
      <c r="R74" s="78"/>
      <c r="S74" s="78"/>
      <c r="T74" s="78"/>
      <c r="U74" s="123"/>
      <c r="V74" s="78"/>
    </row>
    <row r="75" spans="1:23" ht="126">
      <c r="A75" s="228"/>
      <c r="B75" s="229"/>
      <c r="C75" s="8" t="s">
        <v>246</v>
      </c>
      <c r="D75" s="83">
        <v>9.2499999999999995E-3</v>
      </c>
      <c r="E75" s="75" t="s">
        <v>106</v>
      </c>
      <c r="F75" s="84">
        <v>50</v>
      </c>
      <c r="G75" s="8" t="s">
        <v>247</v>
      </c>
      <c r="H75" s="73">
        <v>43101</v>
      </c>
      <c r="I75" s="75" t="s">
        <v>101</v>
      </c>
      <c r="J75" s="41">
        <v>0</v>
      </c>
      <c r="K75" s="41">
        <v>0</v>
      </c>
      <c r="L75" s="41">
        <v>0</v>
      </c>
      <c r="M75" s="84">
        <v>50</v>
      </c>
      <c r="N75" s="32">
        <v>0</v>
      </c>
      <c r="O75" s="85" t="s">
        <v>560</v>
      </c>
      <c r="P75" s="78"/>
      <c r="Q75" s="78"/>
      <c r="R75" s="78"/>
      <c r="S75" s="78"/>
      <c r="T75" s="78"/>
      <c r="U75" s="123"/>
      <c r="V75" s="78"/>
    </row>
    <row r="76" spans="1:23" ht="318.75">
      <c r="A76" s="228"/>
      <c r="B76" s="229"/>
      <c r="C76" s="8" t="s">
        <v>248</v>
      </c>
      <c r="D76" s="83">
        <v>9.2499999999999995E-3</v>
      </c>
      <c r="E76" s="75" t="s">
        <v>106</v>
      </c>
      <c r="F76" s="84">
        <v>8100</v>
      </c>
      <c r="G76" s="8" t="s">
        <v>249</v>
      </c>
      <c r="H76" s="73">
        <v>43101</v>
      </c>
      <c r="I76" s="75" t="s">
        <v>101</v>
      </c>
      <c r="J76" s="41">
        <v>0</v>
      </c>
      <c r="K76" s="41">
        <v>0</v>
      </c>
      <c r="L76" s="41">
        <v>0</v>
      </c>
      <c r="M76" s="84">
        <v>8100</v>
      </c>
      <c r="N76" s="32">
        <v>0.71234567901234569</v>
      </c>
      <c r="O76" s="85" t="s">
        <v>568</v>
      </c>
      <c r="P76" s="78"/>
      <c r="Q76" s="78"/>
      <c r="R76" s="78"/>
      <c r="S76" s="78"/>
      <c r="T76" s="78"/>
      <c r="U76" s="123"/>
      <c r="V76" s="78"/>
    </row>
    <row r="77" spans="1:23">
      <c r="A77" s="58"/>
      <c r="B77" s="58"/>
      <c r="C77" s="58"/>
      <c r="D77" s="59">
        <f>SUM(D23:D76)</f>
        <v>0.49949999999999956</v>
      </c>
      <c r="E77" s="58"/>
      <c r="F77" s="46"/>
      <c r="G77" s="58"/>
      <c r="H77" s="58"/>
      <c r="I77" s="58"/>
      <c r="J77" s="58"/>
      <c r="K77" s="58"/>
      <c r="L77" s="58"/>
      <c r="M77" s="58"/>
      <c r="N77" s="58"/>
      <c r="O77" s="54"/>
      <c r="P77" s="54"/>
      <c r="Q77" s="78"/>
      <c r="R77" s="54"/>
      <c r="S77" s="54"/>
      <c r="T77" s="54"/>
      <c r="U77" s="123"/>
      <c r="V77" s="54"/>
      <c r="W77" s="54"/>
    </row>
    <row r="78" spans="1:23" ht="33.75">
      <c r="A78" s="194" t="s">
        <v>480</v>
      </c>
      <c r="B78" s="194"/>
      <c r="C78" s="194"/>
      <c r="D78" s="194"/>
      <c r="E78" s="194"/>
      <c r="F78" s="194"/>
      <c r="G78" s="194"/>
      <c r="H78" s="194"/>
      <c r="I78" s="194"/>
      <c r="J78" s="194"/>
      <c r="K78" s="194"/>
      <c r="L78" s="194"/>
      <c r="M78" s="194"/>
      <c r="N78" s="194"/>
      <c r="O78" s="194"/>
      <c r="P78" s="194"/>
      <c r="Q78" s="194"/>
      <c r="R78" s="194"/>
      <c r="S78" s="194"/>
      <c r="T78" s="194"/>
      <c r="U78" s="194"/>
      <c r="V78" s="194"/>
      <c r="W78" s="194"/>
    </row>
    <row r="79" spans="1:23" ht="18.75">
      <c r="A79" s="192" t="s">
        <v>98</v>
      </c>
      <c r="B79" s="192" t="s">
        <v>74</v>
      </c>
      <c r="C79" s="192" t="s">
        <v>65</v>
      </c>
      <c r="D79" s="192" t="s">
        <v>66</v>
      </c>
      <c r="E79" s="192" t="s">
        <v>67</v>
      </c>
      <c r="F79" s="193" t="s">
        <v>68</v>
      </c>
      <c r="G79" s="192" t="s">
        <v>69</v>
      </c>
      <c r="H79" s="196" t="s">
        <v>70</v>
      </c>
      <c r="I79" s="196"/>
      <c r="J79" s="196" t="s">
        <v>79</v>
      </c>
      <c r="K79" s="196"/>
      <c r="L79" s="196"/>
      <c r="M79" s="196"/>
      <c r="N79" s="188" t="s">
        <v>477</v>
      </c>
      <c r="O79" s="188"/>
      <c r="P79" s="188"/>
      <c r="Q79" s="188"/>
      <c r="R79" s="188"/>
      <c r="S79" s="188"/>
      <c r="T79" s="188"/>
      <c r="U79" s="188"/>
      <c r="V79" s="188"/>
    </row>
    <row r="80" spans="1:23" ht="15.75">
      <c r="A80" s="192"/>
      <c r="B80" s="192"/>
      <c r="C80" s="192"/>
      <c r="D80" s="192"/>
      <c r="E80" s="192"/>
      <c r="F80" s="193"/>
      <c r="G80" s="192"/>
      <c r="H80" s="195" t="s">
        <v>71</v>
      </c>
      <c r="I80" s="195" t="s">
        <v>165</v>
      </c>
      <c r="J80" s="12" t="s">
        <v>75</v>
      </c>
      <c r="K80" s="12" t="s">
        <v>76</v>
      </c>
      <c r="L80" s="12" t="s">
        <v>77</v>
      </c>
      <c r="M80" s="12" t="s">
        <v>78</v>
      </c>
      <c r="N80" s="189" t="s">
        <v>75</v>
      </c>
      <c r="O80" s="189"/>
      <c r="P80" s="189" t="s">
        <v>76</v>
      </c>
      <c r="Q80" s="189"/>
      <c r="R80" s="189"/>
      <c r="S80" s="189" t="s">
        <v>77</v>
      </c>
      <c r="T80" s="189"/>
      <c r="U80" s="189" t="s">
        <v>78</v>
      </c>
      <c r="V80" s="189"/>
    </row>
    <row r="81" spans="1:23" ht="31.5">
      <c r="A81" s="192"/>
      <c r="B81" s="192"/>
      <c r="C81" s="192"/>
      <c r="D81" s="192"/>
      <c r="E81" s="192"/>
      <c r="F81" s="193"/>
      <c r="G81" s="192"/>
      <c r="H81" s="195"/>
      <c r="I81" s="195"/>
      <c r="J81" s="68" t="s">
        <v>64</v>
      </c>
      <c r="K81" s="42" t="s">
        <v>64</v>
      </c>
      <c r="L81" s="42" t="s">
        <v>64</v>
      </c>
      <c r="M81" s="42" t="s">
        <v>64</v>
      </c>
      <c r="N81" s="49" t="s">
        <v>479</v>
      </c>
      <c r="O81" s="49" t="s">
        <v>478</v>
      </c>
      <c r="P81" s="49" t="s">
        <v>479</v>
      </c>
      <c r="Q81" s="49"/>
      <c r="R81" s="49" t="s">
        <v>478</v>
      </c>
      <c r="S81" s="49" t="s">
        <v>479</v>
      </c>
      <c r="T81" s="49" t="s">
        <v>478</v>
      </c>
      <c r="U81" s="49" t="s">
        <v>479</v>
      </c>
      <c r="V81" s="49" t="s">
        <v>478</v>
      </c>
    </row>
    <row r="82" spans="1:23" ht="33.75">
      <c r="A82" s="194" t="s">
        <v>250</v>
      </c>
      <c r="B82" s="194"/>
      <c r="C82" s="194"/>
      <c r="D82" s="194"/>
      <c r="E82" s="194"/>
      <c r="F82" s="194"/>
      <c r="G82" s="194"/>
      <c r="H82" s="194"/>
      <c r="I82" s="194"/>
      <c r="J82" s="194"/>
      <c r="K82" s="194"/>
      <c r="L82" s="194"/>
      <c r="M82" s="194"/>
      <c r="N82" s="194"/>
      <c r="O82" s="194"/>
      <c r="P82" s="194"/>
      <c r="Q82" s="194"/>
      <c r="R82" s="194"/>
      <c r="S82" s="194"/>
      <c r="T82" s="194"/>
      <c r="U82" s="194"/>
      <c r="V82" s="194"/>
      <c r="W82" s="194"/>
    </row>
    <row r="83" spans="1:23" ht="25.5">
      <c r="A83" s="230" t="s">
        <v>167</v>
      </c>
      <c r="B83" s="225" t="s">
        <v>251</v>
      </c>
      <c r="C83" s="199" t="s">
        <v>252</v>
      </c>
      <c r="D83" s="197">
        <v>2.2700000000000001E-2</v>
      </c>
      <c r="E83" s="197" t="s">
        <v>106</v>
      </c>
      <c r="F83" s="198">
        <v>590</v>
      </c>
      <c r="G83" s="43" t="s">
        <v>253</v>
      </c>
      <c r="H83" s="231">
        <v>43101</v>
      </c>
      <c r="I83" s="231" t="s">
        <v>101</v>
      </c>
      <c r="J83" s="197"/>
      <c r="K83" s="197"/>
      <c r="L83" s="197"/>
      <c r="M83" s="198">
        <v>590</v>
      </c>
      <c r="N83" s="200">
        <f>400/M83</f>
        <v>0.67796610169491522</v>
      </c>
      <c r="O83" s="201" t="s">
        <v>549</v>
      </c>
      <c r="P83" s="197"/>
      <c r="Q83" s="115"/>
      <c r="R83" s="198"/>
      <c r="S83" s="197"/>
      <c r="T83" s="197"/>
      <c r="U83" s="197"/>
      <c r="V83" s="198"/>
    </row>
    <row r="84" spans="1:23" ht="25.5">
      <c r="A84" s="230"/>
      <c r="B84" s="225"/>
      <c r="C84" s="199"/>
      <c r="D84" s="199"/>
      <c r="E84" s="199"/>
      <c r="F84" s="198"/>
      <c r="G84" s="43" t="s">
        <v>254</v>
      </c>
      <c r="H84" s="231"/>
      <c r="I84" s="231" t="s">
        <v>101</v>
      </c>
      <c r="J84" s="199"/>
      <c r="K84" s="199"/>
      <c r="L84" s="199"/>
      <c r="M84" s="198"/>
      <c r="N84" s="202"/>
      <c r="O84" s="224"/>
      <c r="P84" s="199"/>
      <c r="Q84" s="114"/>
      <c r="R84" s="198"/>
      <c r="S84" s="199"/>
      <c r="T84" s="199"/>
      <c r="U84" s="199"/>
      <c r="V84" s="198"/>
    </row>
    <row r="85" spans="1:23" ht="25.5">
      <c r="A85" s="230"/>
      <c r="B85" s="225"/>
      <c r="C85" s="199"/>
      <c r="D85" s="199"/>
      <c r="E85" s="199"/>
      <c r="F85" s="198"/>
      <c r="G85" s="43" t="s">
        <v>255</v>
      </c>
      <c r="H85" s="231"/>
      <c r="I85" s="231" t="s">
        <v>101</v>
      </c>
      <c r="J85" s="199"/>
      <c r="K85" s="199"/>
      <c r="L85" s="199"/>
      <c r="M85" s="198"/>
      <c r="N85" s="202"/>
      <c r="O85" s="224"/>
      <c r="P85" s="199"/>
      <c r="Q85" s="114"/>
      <c r="R85" s="198"/>
      <c r="S85" s="199"/>
      <c r="T85" s="199"/>
      <c r="U85" s="199"/>
      <c r="V85" s="198"/>
    </row>
    <row r="86" spans="1:23">
      <c r="A86" s="230"/>
      <c r="B86" s="225"/>
      <c r="C86" s="199"/>
      <c r="D86" s="199"/>
      <c r="E86" s="199"/>
      <c r="F86" s="198"/>
      <c r="G86" s="43" t="s">
        <v>256</v>
      </c>
      <c r="H86" s="231"/>
      <c r="I86" s="231" t="s">
        <v>101</v>
      </c>
      <c r="J86" s="199"/>
      <c r="K86" s="199"/>
      <c r="L86" s="199"/>
      <c r="M86" s="198"/>
      <c r="N86" s="202"/>
      <c r="O86" s="224"/>
      <c r="P86" s="199"/>
      <c r="Q86" s="114"/>
      <c r="R86" s="198"/>
      <c r="S86" s="199"/>
      <c r="T86" s="199"/>
      <c r="U86" s="199"/>
      <c r="V86" s="198"/>
    </row>
    <row r="87" spans="1:23" ht="127.5">
      <c r="A87" s="230"/>
      <c r="B87" s="43" t="s">
        <v>257</v>
      </c>
      <c r="C87" s="44" t="s">
        <v>258</v>
      </c>
      <c r="D87" s="45">
        <v>2.2700000000000001E-2</v>
      </c>
      <c r="E87" s="44" t="s">
        <v>106</v>
      </c>
      <c r="F87" s="46">
        <v>20000</v>
      </c>
      <c r="G87" s="43" t="s">
        <v>259</v>
      </c>
      <c r="H87" s="15">
        <v>43101</v>
      </c>
      <c r="I87" s="15" t="s">
        <v>101</v>
      </c>
      <c r="J87" s="74"/>
      <c r="K87" s="45"/>
      <c r="L87" s="45"/>
      <c r="M87" s="46">
        <v>20000</v>
      </c>
      <c r="N87" s="88">
        <f>158/M87</f>
        <v>7.9000000000000008E-3</v>
      </c>
      <c r="O87" s="89" t="s">
        <v>567</v>
      </c>
      <c r="P87" s="45"/>
      <c r="Q87" s="115"/>
      <c r="R87" s="46"/>
      <c r="S87" s="45"/>
      <c r="T87" s="45"/>
      <c r="U87" s="118"/>
      <c r="V87" s="46"/>
    </row>
    <row r="88" spans="1:23" ht="140.25">
      <c r="A88" s="230"/>
      <c r="B88" s="43" t="s">
        <v>260</v>
      </c>
      <c r="C88" s="44" t="s">
        <v>261</v>
      </c>
      <c r="D88" s="45">
        <v>2.2700000000000001E-2</v>
      </c>
      <c r="E88" s="44" t="s">
        <v>106</v>
      </c>
      <c r="F88" s="46">
        <v>132384</v>
      </c>
      <c r="G88" s="43" t="s">
        <v>262</v>
      </c>
      <c r="H88" s="15">
        <v>43101</v>
      </c>
      <c r="I88" s="15" t="s">
        <v>101</v>
      </c>
      <c r="J88" s="74"/>
      <c r="K88" s="45"/>
      <c r="L88" s="45"/>
      <c r="M88" s="46">
        <v>132384</v>
      </c>
      <c r="N88" s="88">
        <f>44919/M88</f>
        <v>0.33930837563451777</v>
      </c>
      <c r="O88" s="89" t="s">
        <v>569</v>
      </c>
      <c r="P88" s="45"/>
      <c r="Q88" s="115"/>
      <c r="R88" s="46"/>
      <c r="S88" s="45"/>
      <c r="T88" s="45"/>
      <c r="U88" s="118"/>
      <c r="V88" s="46"/>
    </row>
    <row r="89" spans="1:23">
      <c r="A89" s="230"/>
      <c r="B89" s="225" t="s">
        <v>263</v>
      </c>
      <c r="C89" s="199" t="s">
        <v>264</v>
      </c>
      <c r="D89" s="197">
        <v>2.2700000000000001E-2</v>
      </c>
      <c r="E89" s="199" t="s">
        <v>106</v>
      </c>
      <c r="F89" s="198">
        <v>10</v>
      </c>
      <c r="G89" s="43" t="s">
        <v>265</v>
      </c>
      <c r="H89" s="231">
        <v>43101</v>
      </c>
      <c r="I89" s="231" t="s">
        <v>101</v>
      </c>
      <c r="J89" s="197"/>
      <c r="K89" s="197"/>
      <c r="L89" s="197"/>
      <c r="M89" s="198">
        <v>10</v>
      </c>
      <c r="N89" s="200">
        <v>0</v>
      </c>
      <c r="O89" s="201" t="s">
        <v>570</v>
      </c>
      <c r="P89" s="197"/>
      <c r="Q89" s="115"/>
      <c r="R89" s="198"/>
      <c r="S89" s="197"/>
      <c r="T89" s="197"/>
      <c r="U89" s="197"/>
      <c r="V89" s="198"/>
    </row>
    <row r="90" spans="1:23">
      <c r="A90" s="230"/>
      <c r="B90" s="225"/>
      <c r="C90" s="199"/>
      <c r="D90" s="197"/>
      <c r="E90" s="199"/>
      <c r="F90" s="198"/>
      <c r="G90" s="43" t="s">
        <v>266</v>
      </c>
      <c r="H90" s="231"/>
      <c r="I90" s="231" t="s">
        <v>101</v>
      </c>
      <c r="J90" s="197"/>
      <c r="K90" s="197"/>
      <c r="L90" s="197"/>
      <c r="M90" s="198"/>
      <c r="N90" s="200"/>
      <c r="O90" s="201"/>
      <c r="P90" s="197"/>
      <c r="Q90" s="115"/>
      <c r="R90" s="198"/>
      <c r="S90" s="197"/>
      <c r="T90" s="197"/>
      <c r="U90" s="197"/>
      <c r="V90" s="198"/>
    </row>
    <row r="91" spans="1:23" ht="191.25">
      <c r="A91" s="230"/>
      <c r="B91" s="43" t="s">
        <v>267</v>
      </c>
      <c r="C91" s="43" t="s">
        <v>268</v>
      </c>
      <c r="D91" s="45">
        <v>2.2700000000000001E-2</v>
      </c>
      <c r="E91" s="44" t="s">
        <v>106</v>
      </c>
      <c r="F91" s="46">
        <v>3948</v>
      </c>
      <c r="G91" s="43" t="s">
        <v>268</v>
      </c>
      <c r="H91" s="15">
        <v>43101</v>
      </c>
      <c r="I91" s="15" t="s">
        <v>101</v>
      </c>
      <c r="J91" s="74"/>
      <c r="K91" s="45"/>
      <c r="L91" s="45"/>
      <c r="M91" s="46">
        <v>3948</v>
      </c>
      <c r="N91" s="88">
        <f>26/M91</f>
        <v>6.5856129685916923E-3</v>
      </c>
      <c r="O91" s="89" t="s">
        <v>548</v>
      </c>
      <c r="P91" s="45"/>
      <c r="Q91" s="115"/>
      <c r="R91" s="46"/>
      <c r="S91" s="45"/>
      <c r="T91" s="45"/>
      <c r="U91" s="118"/>
      <c r="V91" s="46"/>
    </row>
    <row r="92" spans="1:23" ht="89.25">
      <c r="A92" s="230"/>
      <c r="B92" s="43" t="s">
        <v>269</v>
      </c>
      <c r="C92" s="44" t="s">
        <v>270</v>
      </c>
      <c r="D92" s="45">
        <v>2.2700000000000001E-2</v>
      </c>
      <c r="E92" s="44" t="s">
        <v>106</v>
      </c>
      <c r="F92" s="46">
        <v>12855</v>
      </c>
      <c r="G92" s="43" t="s">
        <v>271</v>
      </c>
      <c r="H92" s="15">
        <v>43101</v>
      </c>
      <c r="I92" s="15" t="s">
        <v>101</v>
      </c>
      <c r="J92" s="74"/>
      <c r="K92" s="45"/>
      <c r="L92" s="45"/>
      <c r="M92" s="46">
        <v>12855</v>
      </c>
      <c r="N92" s="88">
        <f>3168/M92</f>
        <v>0.24644107351225203</v>
      </c>
      <c r="O92" s="89" t="s">
        <v>563</v>
      </c>
      <c r="P92" s="45"/>
      <c r="Q92" s="115"/>
      <c r="R92" s="46"/>
      <c r="S92" s="45"/>
      <c r="T92" s="45"/>
      <c r="U92" s="118"/>
      <c r="V92" s="46"/>
    </row>
    <row r="93" spans="1:23" ht="229.5">
      <c r="A93" s="230"/>
      <c r="B93" s="43" t="s">
        <v>272</v>
      </c>
      <c r="C93" s="43" t="s">
        <v>268</v>
      </c>
      <c r="D93" s="45">
        <v>2.2700000000000001E-2</v>
      </c>
      <c r="E93" s="44" t="s">
        <v>106</v>
      </c>
      <c r="F93" s="46">
        <v>3944</v>
      </c>
      <c r="G93" s="43" t="s">
        <v>273</v>
      </c>
      <c r="H93" s="15">
        <v>43101</v>
      </c>
      <c r="I93" s="15" t="s">
        <v>101</v>
      </c>
      <c r="J93" s="74"/>
      <c r="K93" s="45"/>
      <c r="L93" s="45"/>
      <c r="M93" s="46">
        <v>3944</v>
      </c>
      <c r="N93" s="88">
        <v>0</v>
      </c>
      <c r="O93" s="89" t="s">
        <v>552</v>
      </c>
      <c r="P93" s="45"/>
      <c r="Q93" s="115"/>
      <c r="R93" s="46"/>
      <c r="S93" s="45"/>
      <c r="T93" s="45"/>
      <c r="U93" s="118"/>
      <c r="V93" s="46"/>
    </row>
    <row r="94" spans="1:23" ht="102">
      <c r="A94" s="230"/>
      <c r="B94" s="43" t="s">
        <v>274</v>
      </c>
      <c r="C94" s="44" t="s">
        <v>270</v>
      </c>
      <c r="D94" s="45">
        <v>2.2700000000000001E-2</v>
      </c>
      <c r="E94" s="44" t="s">
        <v>106</v>
      </c>
      <c r="F94" s="46">
        <v>16574</v>
      </c>
      <c r="G94" s="43" t="s">
        <v>275</v>
      </c>
      <c r="H94" s="15">
        <v>43101</v>
      </c>
      <c r="I94" s="15" t="s">
        <v>101</v>
      </c>
      <c r="J94" s="74"/>
      <c r="K94" s="45"/>
      <c r="L94" s="45"/>
      <c r="M94" s="46">
        <v>16574</v>
      </c>
      <c r="N94" s="88">
        <f>5525/M94</f>
        <v>0.33335344515506216</v>
      </c>
      <c r="O94" s="89" t="s">
        <v>554</v>
      </c>
      <c r="P94" s="45"/>
      <c r="Q94" s="115"/>
      <c r="R94" s="46"/>
      <c r="S94" s="45"/>
      <c r="T94" s="45"/>
      <c r="U94" s="118"/>
      <c r="V94" s="46"/>
    </row>
    <row r="95" spans="1:23">
      <c r="A95" s="230"/>
      <c r="B95" s="225" t="s">
        <v>276</v>
      </c>
      <c r="C95" s="225" t="s">
        <v>268</v>
      </c>
      <c r="D95" s="197">
        <v>2.2700000000000001E-2</v>
      </c>
      <c r="E95" s="199" t="s">
        <v>106</v>
      </c>
      <c r="F95" s="198">
        <v>5</v>
      </c>
      <c r="G95" s="43" t="s">
        <v>273</v>
      </c>
      <c r="H95" s="231">
        <v>43101</v>
      </c>
      <c r="I95" s="231" t="s">
        <v>101</v>
      </c>
      <c r="J95" s="197"/>
      <c r="K95" s="197"/>
      <c r="L95" s="197"/>
      <c r="M95" s="198">
        <v>5</v>
      </c>
      <c r="N95" s="200">
        <v>0</v>
      </c>
      <c r="O95" s="201" t="s">
        <v>553</v>
      </c>
      <c r="P95" s="197"/>
      <c r="Q95" s="115"/>
      <c r="R95" s="198"/>
      <c r="S95" s="197"/>
      <c r="T95" s="197"/>
      <c r="U95" s="197"/>
      <c r="V95" s="198"/>
    </row>
    <row r="96" spans="1:23">
      <c r="A96" s="230"/>
      <c r="B96" s="225"/>
      <c r="C96" s="225"/>
      <c r="D96" s="197"/>
      <c r="E96" s="225"/>
      <c r="F96" s="198"/>
      <c r="G96" s="43" t="s">
        <v>256</v>
      </c>
      <c r="H96" s="231"/>
      <c r="I96" s="231" t="s">
        <v>101</v>
      </c>
      <c r="J96" s="197"/>
      <c r="K96" s="197"/>
      <c r="L96" s="197"/>
      <c r="M96" s="198"/>
      <c r="N96" s="200"/>
      <c r="O96" s="201"/>
      <c r="P96" s="197"/>
      <c r="Q96" s="115"/>
      <c r="R96" s="198"/>
      <c r="S96" s="197"/>
      <c r="T96" s="197"/>
      <c r="U96" s="197"/>
      <c r="V96" s="198"/>
    </row>
    <row r="97" spans="1:22" ht="63.75">
      <c r="A97" s="230"/>
      <c r="B97" s="43" t="s">
        <v>277</v>
      </c>
      <c r="C97" s="44" t="s">
        <v>278</v>
      </c>
      <c r="D97" s="45">
        <v>2.2700000000000001E-2</v>
      </c>
      <c r="E97" s="44" t="s">
        <v>106</v>
      </c>
      <c r="F97" s="46">
        <v>13161</v>
      </c>
      <c r="G97" s="43" t="s">
        <v>279</v>
      </c>
      <c r="H97" s="15">
        <v>43101</v>
      </c>
      <c r="I97" s="15" t="s">
        <v>101</v>
      </c>
      <c r="J97" s="74"/>
      <c r="K97" s="45"/>
      <c r="L97" s="45"/>
      <c r="M97" s="46">
        <v>13161</v>
      </c>
      <c r="N97" s="90">
        <f>801/M97</f>
        <v>6.0861636653749718E-2</v>
      </c>
      <c r="O97" s="89" t="s">
        <v>571</v>
      </c>
      <c r="P97" s="45"/>
      <c r="Q97" s="115"/>
      <c r="R97" s="46"/>
      <c r="S97" s="45"/>
      <c r="T97" s="45"/>
      <c r="U97" s="118"/>
      <c r="V97" s="46"/>
    </row>
    <row r="98" spans="1:22">
      <c r="A98" s="230"/>
      <c r="B98" s="225" t="s">
        <v>280</v>
      </c>
      <c r="C98" s="199" t="s">
        <v>258</v>
      </c>
      <c r="D98" s="197">
        <v>2.2700000000000001E-2</v>
      </c>
      <c r="E98" s="199" t="s">
        <v>106</v>
      </c>
      <c r="F98" s="198">
        <v>783</v>
      </c>
      <c r="G98" s="43" t="s">
        <v>259</v>
      </c>
      <c r="H98" s="231">
        <v>43101</v>
      </c>
      <c r="I98" s="231" t="s">
        <v>101</v>
      </c>
      <c r="J98" s="197"/>
      <c r="K98" s="197"/>
      <c r="L98" s="197"/>
      <c r="M98" s="198">
        <v>783</v>
      </c>
      <c r="N98" s="200">
        <v>0</v>
      </c>
      <c r="O98" s="201" t="s">
        <v>572</v>
      </c>
      <c r="P98" s="197"/>
      <c r="Q98" s="115"/>
      <c r="R98" s="198"/>
      <c r="S98" s="197"/>
      <c r="T98" s="197"/>
      <c r="U98" s="197"/>
      <c r="V98" s="198"/>
    </row>
    <row r="99" spans="1:22" ht="25.5">
      <c r="A99" s="230"/>
      <c r="B99" s="225"/>
      <c r="C99" s="199"/>
      <c r="D99" s="197"/>
      <c r="E99" s="199"/>
      <c r="F99" s="198"/>
      <c r="G99" s="43" t="s">
        <v>281</v>
      </c>
      <c r="H99" s="231"/>
      <c r="I99" s="231" t="s">
        <v>101</v>
      </c>
      <c r="J99" s="197"/>
      <c r="K99" s="197"/>
      <c r="L99" s="197"/>
      <c r="M99" s="198"/>
      <c r="N99" s="200"/>
      <c r="O99" s="201"/>
      <c r="P99" s="197"/>
      <c r="Q99" s="115"/>
      <c r="R99" s="198"/>
      <c r="S99" s="197"/>
      <c r="T99" s="197"/>
      <c r="U99" s="197"/>
      <c r="V99" s="198"/>
    </row>
    <row r="100" spans="1:22">
      <c r="A100" s="230"/>
      <c r="B100" s="225"/>
      <c r="C100" s="199"/>
      <c r="D100" s="197"/>
      <c r="E100" s="199"/>
      <c r="F100" s="198"/>
      <c r="G100" s="43" t="s">
        <v>282</v>
      </c>
      <c r="H100" s="231"/>
      <c r="I100" s="231" t="s">
        <v>101</v>
      </c>
      <c r="J100" s="197"/>
      <c r="K100" s="197"/>
      <c r="L100" s="197"/>
      <c r="M100" s="198"/>
      <c r="N100" s="200"/>
      <c r="O100" s="201"/>
      <c r="P100" s="197"/>
      <c r="Q100" s="115"/>
      <c r="R100" s="198"/>
      <c r="S100" s="197"/>
      <c r="T100" s="197"/>
      <c r="U100" s="197"/>
      <c r="V100" s="198"/>
    </row>
    <row r="101" spans="1:22" ht="76.5">
      <c r="A101" s="230"/>
      <c r="B101" s="43" t="s">
        <v>283</v>
      </c>
      <c r="C101" s="44" t="s">
        <v>284</v>
      </c>
      <c r="D101" s="45">
        <v>2.2700000000000001E-2</v>
      </c>
      <c r="E101" s="44" t="s">
        <v>106</v>
      </c>
      <c r="F101" s="46">
        <v>3351</v>
      </c>
      <c r="G101" s="43" t="s">
        <v>285</v>
      </c>
      <c r="H101" s="15">
        <v>43101</v>
      </c>
      <c r="I101" s="15" t="s">
        <v>101</v>
      </c>
      <c r="J101" s="74"/>
      <c r="K101" s="45"/>
      <c r="L101" s="45"/>
      <c r="M101" s="46">
        <v>3351</v>
      </c>
      <c r="N101" s="88">
        <f>291/M101</f>
        <v>8.6839749328558632E-2</v>
      </c>
      <c r="O101" s="89" t="s">
        <v>573</v>
      </c>
      <c r="P101" s="45"/>
      <c r="Q101" s="115"/>
      <c r="R101" s="46"/>
      <c r="S101" s="45"/>
      <c r="T101" s="45"/>
      <c r="U101" s="118"/>
      <c r="V101" s="46"/>
    </row>
    <row r="102" spans="1:22">
      <c r="A102" s="230"/>
      <c r="B102" s="225" t="s">
        <v>286</v>
      </c>
      <c r="C102" s="225" t="s">
        <v>287</v>
      </c>
      <c r="D102" s="197">
        <v>2.2700000000000001E-2</v>
      </c>
      <c r="E102" s="199" t="s">
        <v>106</v>
      </c>
      <c r="F102" s="198">
        <v>20</v>
      </c>
      <c r="G102" s="43" t="s">
        <v>287</v>
      </c>
      <c r="H102" s="231">
        <v>43101</v>
      </c>
      <c r="I102" s="231" t="s">
        <v>101</v>
      </c>
      <c r="J102" s="197"/>
      <c r="K102" s="197"/>
      <c r="L102" s="197"/>
      <c r="M102" s="198">
        <v>20</v>
      </c>
      <c r="N102" s="200">
        <v>0</v>
      </c>
      <c r="O102" s="201" t="s">
        <v>561</v>
      </c>
      <c r="P102" s="197"/>
      <c r="Q102" s="115"/>
      <c r="R102" s="198"/>
      <c r="S102" s="197"/>
      <c r="T102" s="197"/>
      <c r="U102" s="197"/>
      <c r="V102" s="198"/>
    </row>
    <row r="103" spans="1:22">
      <c r="A103" s="230"/>
      <c r="B103" s="225"/>
      <c r="C103" s="225"/>
      <c r="D103" s="197"/>
      <c r="E103" s="225"/>
      <c r="F103" s="198"/>
      <c r="G103" s="43" t="s">
        <v>288</v>
      </c>
      <c r="H103" s="231"/>
      <c r="I103" s="231" t="s">
        <v>101</v>
      </c>
      <c r="J103" s="197"/>
      <c r="K103" s="197"/>
      <c r="L103" s="197"/>
      <c r="M103" s="198"/>
      <c r="N103" s="200"/>
      <c r="O103" s="201"/>
      <c r="P103" s="197"/>
      <c r="Q103" s="115"/>
      <c r="R103" s="198"/>
      <c r="S103" s="197"/>
      <c r="T103" s="197"/>
      <c r="U103" s="197"/>
      <c r="V103" s="198"/>
    </row>
    <row r="104" spans="1:22" ht="63.75">
      <c r="A104" s="230"/>
      <c r="B104" s="43" t="s">
        <v>289</v>
      </c>
      <c r="C104" s="44" t="s">
        <v>290</v>
      </c>
      <c r="D104" s="45">
        <v>2.2700000000000001E-2</v>
      </c>
      <c r="E104" s="44" t="s">
        <v>106</v>
      </c>
      <c r="F104" s="46">
        <v>1</v>
      </c>
      <c r="G104" s="43" t="s">
        <v>291</v>
      </c>
      <c r="H104" s="15">
        <v>43101</v>
      </c>
      <c r="I104" s="15" t="s">
        <v>101</v>
      </c>
      <c r="J104" s="74"/>
      <c r="K104" s="45"/>
      <c r="L104" s="45"/>
      <c r="M104" s="46">
        <v>1</v>
      </c>
      <c r="N104" s="88">
        <v>0</v>
      </c>
      <c r="O104" s="89" t="s">
        <v>547</v>
      </c>
      <c r="P104" s="45"/>
      <c r="Q104" s="115"/>
      <c r="R104" s="46"/>
      <c r="S104" s="45"/>
      <c r="T104" s="45"/>
      <c r="U104" s="118"/>
      <c r="V104" s="46"/>
    </row>
    <row r="105" spans="1:22" ht="25.5">
      <c r="A105" s="230"/>
      <c r="B105" s="225" t="s">
        <v>248</v>
      </c>
      <c r="C105" s="199" t="s">
        <v>292</v>
      </c>
      <c r="D105" s="197">
        <v>2.2700000000000001E-2</v>
      </c>
      <c r="E105" s="199" t="s">
        <v>106</v>
      </c>
      <c r="F105" s="198">
        <v>8100</v>
      </c>
      <c r="G105" s="43" t="s">
        <v>293</v>
      </c>
      <c r="H105" s="231">
        <v>43101</v>
      </c>
      <c r="I105" s="231" t="s">
        <v>101</v>
      </c>
      <c r="J105" s="197"/>
      <c r="K105" s="197"/>
      <c r="L105" s="197"/>
      <c r="M105" s="198">
        <v>8100</v>
      </c>
      <c r="N105" s="200">
        <f>5770/M105</f>
        <v>0.71234567901234569</v>
      </c>
      <c r="O105" s="201" t="s">
        <v>568</v>
      </c>
      <c r="P105" s="197"/>
      <c r="Q105" s="115"/>
      <c r="R105" s="198"/>
      <c r="S105" s="197"/>
      <c r="T105" s="197"/>
      <c r="U105" s="197"/>
      <c r="V105" s="198"/>
    </row>
    <row r="106" spans="1:22" ht="25.5">
      <c r="A106" s="230"/>
      <c r="B106" s="225"/>
      <c r="C106" s="199"/>
      <c r="D106" s="197"/>
      <c r="E106" s="199"/>
      <c r="F106" s="198"/>
      <c r="G106" s="43" t="s">
        <v>294</v>
      </c>
      <c r="H106" s="231"/>
      <c r="I106" s="231" t="s">
        <v>101</v>
      </c>
      <c r="J106" s="197"/>
      <c r="K106" s="197"/>
      <c r="L106" s="197"/>
      <c r="M106" s="198"/>
      <c r="N106" s="200"/>
      <c r="O106" s="201"/>
      <c r="P106" s="197"/>
      <c r="Q106" s="115"/>
      <c r="R106" s="198"/>
      <c r="S106" s="197"/>
      <c r="T106" s="197"/>
      <c r="U106" s="197"/>
      <c r="V106" s="198"/>
    </row>
    <row r="107" spans="1:22">
      <c r="A107" s="230"/>
      <c r="B107" s="225"/>
      <c r="C107" s="199"/>
      <c r="D107" s="197"/>
      <c r="E107" s="199"/>
      <c r="F107" s="198"/>
      <c r="G107" s="43" t="s">
        <v>295</v>
      </c>
      <c r="H107" s="231"/>
      <c r="I107" s="231" t="s">
        <v>101</v>
      </c>
      <c r="J107" s="197"/>
      <c r="K107" s="197"/>
      <c r="L107" s="197"/>
      <c r="M107" s="198"/>
      <c r="N107" s="200"/>
      <c r="O107" s="201"/>
      <c r="P107" s="197"/>
      <c r="Q107" s="115"/>
      <c r="R107" s="198"/>
      <c r="S107" s="197"/>
      <c r="T107" s="197"/>
      <c r="U107" s="197"/>
      <c r="V107" s="198"/>
    </row>
    <row r="108" spans="1:22" ht="25.5">
      <c r="A108" s="230"/>
      <c r="B108" s="225"/>
      <c r="C108" s="199"/>
      <c r="D108" s="197"/>
      <c r="E108" s="199"/>
      <c r="F108" s="198"/>
      <c r="G108" s="43" t="s">
        <v>296</v>
      </c>
      <c r="H108" s="231"/>
      <c r="I108" s="231" t="s">
        <v>101</v>
      </c>
      <c r="J108" s="197"/>
      <c r="K108" s="197"/>
      <c r="L108" s="197"/>
      <c r="M108" s="198"/>
      <c r="N108" s="200"/>
      <c r="O108" s="201"/>
      <c r="P108" s="197"/>
      <c r="Q108" s="115"/>
      <c r="R108" s="198"/>
      <c r="S108" s="197"/>
      <c r="T108" s="197"/>
      <c r="U108" s="197"/>
      <c r="V108" s="198"/>
    </row>
    <row r="109" spans="1:22" ht="178.5">
      <c r="A109" s="230"/>
      <c r="B109" s="43" t="s">
        <v>297</v>
      </c>
      <c r="C109" s="44" t="s">
        <v>298</v>
      </c>
      <c r="D109" s="45">
        <v>2.2700000000000001E-2</v>
      </c>
      <c r="E109" s="44" t="s">
        <v>106</v>
      </c>
      <c r="F109" s="46">
        <v>500</v>
      </c>
      <c r="G109" s="43" t="s">
        <v>299</v>
      </c>
      <c r="H109" s="15">
        <v>43101</v>
      </c>
      <c r="I109" s="15" t="s">
        <v>101</v>
      </c>
      <c r="J109" s="74"/>
      <c r="K109" s="45"/>
      <c r="L109" s="45"/>
      <c r="M109" s="46">
        <v>500</v>
      </c>
      <c r="N109" s="88">
        <v>0</v>
      </c>
      <c r="O109" s="89" t="s">
        <v>574</v>
      </c>
      <c r="P109" s="45"/>
      <c r="Q109" s="115"/>
      <c r="R109" s="46"/>
      <c r="S109" s="45"/>
      <c r="T109" s="45"/>
      <c r="U109" s="118"/>
      <c r="V109" s="46"/>
    </row>
    <row r="110" spans="1:22" ht="63.75">
      <c r="A110" s="230"/>
      <c r="B110" s="43" t="s">
        <v>300</v>
      </c>
      <c r="C110" s="44" t="s">
        <v>301</v>
      </c>
      <c r="D110" s="45">
        <v>2.2700000000000001E-2</v>
      </c>
      <c r="E110" s="44" t="s">
        <v>106</v>
      </c>
      <c r="F110" s="46">
        <v>6422</v>
      </c>
      <c r="G110" s="43" t="s">
        <v>302</v>
      </c>
      <c r="H110" s="15">
        <v>43101</v>
      </c>
      <c r="I110" s="15" t="s">
        <v>101</v>
      </c>
      <c r="J110" s="74"/>
      <c r="K110" s="45"/>
      <c r="L110" s="45"/>
      <c r="M110" s="46">
        <v>6422</v>
      </c>
      <c r="N110" s="88">
        <f>677/M110</f>
        <v>0.10541887262535035</v>
      </c>
      <c r="O110" s="89" t="s">
        <v>559</v>
      </c>
      <c r="P110" s="45"/>
      <c r="Q110" s="115"/>
      <c r="R110" s="46"/>
      <c r="S110" s="45"/>
      <c r="T110" s="45"/>
      <c r="U110" s="118"/>
      <c r="V110" s="46"/>
    </row>
    <row r="111" spans="1:22" ht="140.25">
      <c r="A111" s="230"/>
      <c r="B111" s="43" t="s">
        <v>303</v>
      </c>
      <c r="C111" s="44" t="s">
        <v>304</v>
      </c>
      <c r="D111" s="45">
        <v>2.2700000000000001E-2</v>
      </c>
      <c r="E111" s="44" t="s">
        <v>106</v>
      </c>
      <c r="F111" s="46">
        <v>350</v>
      </c>
      <c r="G111" s="43" t="s">
        <v>305</v>
      </c>
      <c r="H111" s="15">
        <v>43101</v>
      </c>
      <c r="I111" s="15" t="s">
        <v>101</v>
      </c>
      <c r="J111" s="74"/>
      <c r="K111" s="45"/>
      <c r="L111" s="45"/>
      <c r="M111" s="46">
        <v>350</v>
      </c>
      <c r="N111" s="88">
        <v>0</v>
      </c>
      <c r="O111" s="89" t="s">
        <v>556</v>
      </c>
      <c r="P111" s="45"/>
      <c r="Q111" s="115"/>
      <c r="R111" s="46"/>
      <c r="S111" s="45"/>
      <c r="T111" s="45"/>
      <c r="U111" s="118"/>
      <c r="V111" s="46"/>
    </row>
    <row r="112" spans="1:22" ht="76.5">
      <c r="A112" s="230"/>
      <c r="B112" s="43" t="s">
        <v>306</v>
      </c>
      <c r="C112" s="44" t="s">
        <v>307</v>
      </c>
      <c r="D112" s="45">
        <v>2.2700000000000001E-2</v>
      </c>
      <c r="E112" s="44" t="s">
        <v>106</v>
      </c>
      <c r="F112" s="46">
        <v>20000</v>
      </c>
      <c r="G112" s="43" t="s">
        <v>308</v>
      </c>
      <c r="H112" s="15">
        <v>43101</v>
      </c>
      <c r="I112" s="15" t="s">
        <v>101</v>
      </c>
      <c r="J112" s="74"/>
      <c r="K112" s="45"/>
      <c r="L112" s="45"/>
      <c r="M112" s="46">
        <v>20000</v>
      </c>
      <c r="N112" s="88">
        <f>2337/M112</f>
        <v>0.11685</v>
      </c>
      <c r="O112" s="89" t="s">
        <v>550</v>
      </c>
      <c r="P112" s="45"/>
      <c r="Q112" s="115"/>
      <c r="R112" s="46"/>
      <c r="S112" s="45"/>
      <c r="T112" s="45"/>
      <c r="U112" s="118"/>
      <c r="V112" s="46"/>
    </row>
    <row r="113" spans="1:23" ht="76.5">
      <c r="A113" s="230"/>
      <c r="B113" s="43" t="s">
        <v>309</v>
      </c>
      <c r="C113" s="44" t="s">
        <v>310</v>
      </c>
      <c r="D113" s="45">
        <v>2.2700000000000001E-2</v>
      </c>
      <c r="E113" s="44" t="s">
        <v>106</v>
      </c>
      <c r="F113" s="46">
        <v>78417</v>
      </c>
      <c r="G113" s="43" t="s">
        <v>311</v>
      </c>
      <c r="H113" s="15">
        <v>43101</v>
      </c>
      <c r="I113" s="15" t="s">
        <v>101</v>
      </c>
      <c r="J113" s="74"/>
      <c r="K113" s="45"/>
      <c r="L113" s="45"/>
      <c r="M113" s="46">
        <v>78417</v>
      </c>
      <c r="N113" s="88">
        <f>65866/M113</f>
        <v>0.8399454199982147</v>
      </c>
      <c r="O113" s="89" t="s">
        <v>558</v>
      </c>
      <c r="P113" s="45"/>
      <c r="Q113" s="115"/>
      <c r="R113" s="46"/>
      <c r="S113" s="45"/>
      <c r="T113" s="45"/>
      <c r="U113" s="118"/>
      <c r="V113" s="46"/>
    </row>
    <row r="114" spans="1:23" ht="89.25">
      <c r="A114" s="230"/>
      <c r="B114" s="43" t="s">
        <v>312</v>
      </c>
      <c r="C114" s="44" t="s">
        <v>313</v>
      </c>
      <c r="D114" s="45">
        <v>2.2700000000000001E-2</v>
      </c>
      <c r="E114" s="44" t="s">
        <v>100</v>
      </c>
      <c r="F114" s="32">
        <v>1</v>
      </c>
      <c r="G114" s="43" t="s">
        <v>314</v>
      </c>
      <c r="H114" s="15">
        <v>43101</v>
      </c>
      <c r="I114" s="15" t="s">
        <v>101</v>
      </c>
      <c r="J114" s="74"/>
      <c r="K114" s="45"/>
      <c r="L114" s="45"/>
      <c r="M114" s="32">
        <v>1</v>
      </c>
      <c r="N114" s="88">
        <f>252234578340/269344538602</f>
        <v>0.93647556267222953</v>
      </c>
      <c r="O114" s="89" t="s">
        <v>575</v>
      </c>
      <c r="P114" s="45"/>
      <c r="Q114" s="115"/>
      <c r="R114" s="32"/>
      <c r="S114" s="45"/>
      <c r="T114" s="45"/>
      <c r="U114" s="118"/>
      <c r="V114" s="32"/>
    </row>
    <row r="115" spans="1:23" ht="63.75">
      <c r="A115" s="230"/>
      <c r="B115" s="43" t="s">
        <v>315</v>
      </c>
      <c r="C115" s="44" t="s">
        <v>310</v>
      </c>
      <c r="D115" s="45">
        <v>2.2700000000000001E-2</v>
      </c>
      <c r="E115" s="44" t="s">
        <v>106</v>
      </c>
      <c r="F115" s="46">
        <v>2085</v>
      </c>
      <c r="G115" s="43" t="s">
        <v>311</v>
      </c>
      <c r="H115" s="15">
        <v>43101</v>
      </c>
      <c r="I115" s="15" t="s">
        <v>101</v>
      </c>
      <c r="J115" s="74"/>
      <c r="K115" s="45"/>
      <c r="L115" s="45"/>
      <c r="M115" s="46">
        <v>2085</v>
      </c>
      <c r="N115" s="88">
        <f>3092/M115</f>
        <v>1.4829736211031175</v>
      </c>
      <c r="O115" s="89" t="s">
        <v>557</v>
      </c>
      <c r="P115" s="45"/>
      <c r="Q115" s="115"/>
      <c r="R115" s="46"/>
      <c r="S115" s="45"/>
      <c r="T115" s="45"/>
      <c r="U115" s="118"/>
      <c r="V115" s="46"/>
    </row>
    <row r="116" spans="1:23" ht="15.75">
      <c r="A116" s="61"/>
      <c r="B116" s="43"/>
      <c r="C116" s="44"/>
      <c r="D116" s="59">
        <f>SUM(D83:D115)</f>
        <v>0.49940000000000001</v>
      </c>
      <c r="E116" s="44"/>
      <c r="F116" s="46"/>
      <c r="G116" s="43"/>
      <c r="H116" s="104"/>
      <c r="I116" s="15"/>
      <c r="J116" s="15"/>
      <c r="K116" s="74"/>
      <c r="L116" s="45"/>
      <c r="M116" s="45"/>
      <c r="N116" s="46"/>
      <c r="O116" s="54"/>
      <c r="P116" s="54"/>
      <c r="Q116" s="78"/>
      <c r="R116" s="54"/>
      <c r="S116" s="54"/>
      <c r="T116" s="54"/>
      <c r="U116" s="123"/>
      <c r="V116" s="54"/>
      <c r="W116" s="54"/>
    </row>
    <row r="117" spans="1:23" ht="33.75">
      <c r="A117" s="194" t="s">
        <v>480</v>
      </c>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row>
    <row r="118" spans="1:23" ht="18.75">
      <c r="A118" s="192" t="s">
        <v>98</v>
      </c>
      <c r="B118" s="192" t="s">
        <v>74</v>
      </c>
      <c r="C118" s="192" t="s">
        <v>65</v>
      </c>
      <c r="D118" s="192" t="s">
        <v>66</v>
      </c>
      <c r="E118" s="192" t="s">
        <v>67</v>
      </c>
      <c r="F118" s="193" t="s">
        <v>68</v>
      </c>
      <c r="G118" s="192" t="s">
        <v>69</v>
      </c>
      <c r="H118" s="196" t="s">
        <v>70</v>
      </c>
      <c r="I118" s="196"/>
      <c r="J118" s="196" t="s">
        <v>79</v>
      </c>
      <c r="K118" s="196"/>
      <c r="L118" s="196"/>
      <c r="M118" s="196"/>
      <c r="N118" s="188" t="s">
        <v>477</v>
      </c>
      <c r="O118" s="188"/>
      <c r="P118" s="188"/>
      <c r="Q118" s="188"/>
      <c r="R118" s="188"/>
      <c r="S118" s="188"/>
      <c r="T118" s="188"/>
      <c r="U118" s="188"/>
      <c r="V118" s="188"/>
    </row>
    <row r="119" spans="1:23" ht="15.75">
      <c r="A119" s="192"/>
      <c r="B119" s="192"/>
      <c r="C119" s="192"/>
      <c r="D119" s="192"/>
      <c r="E119" s="192"/>
      <c r="F119" s="193"/>
      <c r="G119" s="192"/>
      <c r="H119" s="195" t="s">
        <v>71</v>
      </c>
      <c r="I119" s="195" t="s">
        <v>165</v>
      </c>
      <c r="J119" s="12" t="s">
        <v>75</v>
      </c>
      <c r="K119" s="12" t="s">
        <v>76</v>
      </c>
      <c r="L119" s="12" t="s">
        <v>77</v>
      </c>
      <c r="M119" s="12" t="s">
        <v>78</v>
      </c>
      <c r="N119" s="189" t="s">
        <v>75</v>
      </c>
      <c r="O119" s="189"/>
      <c r="P119" s="189" t="s">
        <v>76</v>
      </c>
      <c r="Q119" s="189"/>
      <c r="R119" s="189"/>
      <c r="S119" s="189" t="s">
        <v>77</v>
      </c>
      <c r="T119" s="189"/>
      <c r="U119" s="189" t="s">
        <v>78</v>
      </c>
      <c r="V119" s="189"/>
    </row>
    <row r="120" spans="1:23" ht="31.5">
      <c r="A120" s="192"/>
      <c r="B120" s="192"/>
      <c r="C120" s="192"/>
      <c r="D120" s="192"/>
      <c r="E120" s="192"/>
      <c r="F120" s="193"/>
      <c r="G120" s="192"/>
      <c r="H120" s="195"/>
      <c r="I120" s="195"/>
      <c r="J120" s="68" t="s">
        <v>64</v>
      </c>
      <c r="K120" s="42" t="s">
        <v>64</v>
      </c>
      <c r="L120" s="42" t="s">
        <v>64</v>
      </c>
      <c r="M120" s="42" t="s">
        <v>64</v>
      </c>
      <c r="N120" s="49" t="s">
        <v>479</v>
      </c>
      <c r="O120" s="49" t="s">
        <v>478</v>
      </c>
      <c r="P120" s="49" t="s">
        <v>479</v>
      </c>
      <c r="Q120" s="49"/>
      <c r="R120" s="49" t="s">
        <v>478</v>
      </c>
      <c r="S120" s="49" t="s">
        <v>479</v>
      </c>
      <c r="T120" s="49" t="s">
        <v>478</v>
      </c>
      <c r="U120" s="49" t="s">
        <v>479</v>
      </c>
      <c r="V120" s="49" t="s">
        <v>478</v>
      </c>
    </row>
    <row r="121" spans="1:23" s="55" customFormat="1" ht="33.75">
      <c r="A121" s="194" t="s">
        <v>316</v>
      </c>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row>
    <row r="122" spans="1:23" ht="267.75">
      <c r="A122" s="234" t="s">
        <v>167</v>
      </c>
      <c r="B122" s="33" t="s">
        <v>317</v>
      </c>
      <c r="C122" s="13" t="s">
        <v>318</v>
      </c>
      <c r="D122" s="16">
        <v>7.1400000000000005E-2</v>
      </c>
      <c r="E122" s="13" t="s">
        <v>100</v>
      </c>
      <c r="F122" s="16">
        <v>1</v>
      </c>
      <c r="G122" s="13" t="s">
        <v>319</v>
      </c>
      <c r="H122" s="15">
        <v>43101</v>
      </c>
      <c r="I122" s="15">
        <v>43159</v>
      </c>
      <c r="J122" s="16">
        <v>0.2</v>
      </c>
      <c r="K122" s="16">
        <v>0.4</v>
      </c>
      <c r="L122" s="16">
        <v>0.7</v>
      </c>
      <c r="M122" s="16">
        <v>1</v>
      </c>
      <c r="N122" s="76">
        <f>+J122</f>
        <v>0.2</v>
      </c>
      <c r="O122" s="75" t="s">
        <v>576</v>
      </c>
      <c r="P122" s="16"/>
      <c r="Q122" s="16"/>
      <c r="R122" s="16"/>
      <c r="S122" s="16"/>
      <c r="T122" s="16"/>
      <c r="U122" s="16"/>
      <c r="V122" s="16"/>
    </row>
    <row r="123" spans="1:23" ht="409.5">
      <c r="A123" s="234"/>
      <c r="B123" s="33" t="s">
        <v>320</v>
      </c>
      <c r="C123" s="13" t="s">
        <v>321</v>
      </c>
      <c r="D123" s="16">
        <v>7.1400000000000005E-2</v>
      </c>
      <c r="E123" s="13" t="s">
        <v>100</v>
      </c>
      <c r="F123" s="16">
        <v>1</v>
      </c>
      <c r="G123" s="13" t="s">
        <v>322</v>
      </c>
      <c r="H123" s="15">
        <v>43101</v>
      </c>
      <c r="I123" s="15">
        <v>43465</v>
      </c>
      <c r="J123" s="16">
        <v>0.15</v>
      </c>
      <c r="K123" s="16">
        <v>0.5</v>
      </c>
      <c r="L123" s="16">
        <v>0.65</v>
      </c>
      <c r="M123" s="16">
        <v>1</v>
      </c>
      <c r="N123" s="81">
        <v>0.2</v>
      </c>
      <c r="O123" s="75" t="s">
        <v>577</v>
      </c>
      <c r="P123" s="16"/>
      <c r="Q123" s="16"/>
      <c r="R123" s="16"/>
      <c r="S123" s="16"/>
      <c r="T123" s="16"/>
      <c r="U123" s="16"/>
      <c r="V123" s="16"/>
    </row>
    <row r="124" spans="1:23" ht="409.5">
      <c r="A124" s="234"/>
      <c r="B124" s="33" t="s">
        <v>323</v>
      </c>
      <c r="C124" s="13" t="s">
        <v>324</v>
      </c>
      <c r="D124" s="16">
        <v>7.1400000000000005E-2</v>
      </c>
      <c r="E124" s="13" t="s">
        <v>100</v>
      </c>
      <c r="F124" s="16">
        <v>1</v>
      </c>
      <c r="G124" s="13" t="s">
        <v>325</v>
      </c>
      <c r="H124" s="15">
        <v>43101</v>
      </c>
      <c r="I124" s="15">
        <v>43465</v>
      </c>
      <c r="J124" s="16">
        <v>0.25</v>
      </c>
      <c r="K124" s="16">
        <v>0.5</v>
      </c>
      <c r="L124" s="16">
        <v>0.75</v>
      </c>
      <c r="M124" s="16">
        <v>1</v>
      </c>
      <c r="N124" s="91">
        <v>0.25</v>
      </c>
      <c r="O124" s="75" t="s">
        <v>578</v>
      </c>
      <c r="P124" s="16"/>
      <c r="Q124" s="16"/>
      <c r="R124" s="16"/>
      <c r="S124" s="16"/>
      <c r="T124" s="16"/>
      <c r="U124" s="16"/>
      <c r="V124" s="16"/>
    </row>
    <row r="125" spans="1:23" ht="409.5">
      <c r="A125" s="234"/>
      <c r="B125" s="33" t="s">
        <v>326</v>
      </c>
      <c r="C125" s="13" t="s">
        <v>327</v>
      </c>
      <c r="D125" s="16">
        <v>7.1400000000000005E-2</v>
      </c>
      <c r="E125" s="13" t="s">
        <v>100</v>
      </c>
      <c r="F125" s="16">
        <v>1</v>
      </c>
      <c r="G125" s="13" t="s">
        <v>328</v>
      </c>
      <c r="H125" s="15">
        <v>43101</v>
      </c>
      <c r="I125" s="15">
        <v>43465</v>
      </c>
      <c r="J125" s="16">
        <v>0.25</v>
      </c>
      <c r="K125" s="16">
        <v>0.55000000000000004</v>
      </c>
      <c r="L125" s="16">
        <v>0.85</v>
      </c>
      <c r="M125" s="16">
        <v>1</v>
      </c>
      <c r="N125" s="83">
        <v>0.25</v>
      </c>
      <c r="O125" s="75" t="s">
        <v>579</v>
      </c>
      <c r="P125" s="16"/>
      <c r="Q125" s="16"/>
      <c r="R125" s="16"/>
      <c r="S125" s="16"/>
      <c r="T125" s="16"/>
      <c r="U125" s="16"/>
      <c r="V125" s="16"/>
    </row>
    <row r="126" spans="1:23" ht="409.5">
      <c r="A126" s="234"/>
      <c r="B126" s="33" t="s">
        <v>329</v>
      </c>
      <c r="C126" s="13" t="s">
        <v>330</v>
      </c>
      <c r="D126" s="16">
        <v>7.1400000000000005E-2</v>
      </c>
      <c r="E126" s="13" t="s">
        <v>100</v>
      </c>
      <c r="F126" s="16">
        <v>1</v>
      </c>
      <c r="G126" s="13" t="s">
        <v>331</v>
      </c>
      <c r="H126" s="15">
        <v>43101</v>
      </c>
      <c r="I126" s="15">
        <v>43465</v>
      </c>
      <c r="J126" s="16">
        <v>0.25</v>
      </c>
      <c r="K126" s="16">
        <v>0.5</v>
      </c>
      <c r="L126" s="16">
        <v>0.75</v>
      </c>
      <c r="M126" s="16">
        <v>1</v>
      </c>
      <c r="N126" s="83">
        <v>0</v>
      </c>
      <c r="O126" s="75" t="s">
        <v>580</v>
      </c>
      <c r="P126" s="16"/>
      <c r="Q126" s="16"/>
      <c r="R126" s="16"/>
      <c r="S126" s="16"/>
      <c r="T126" s="16"/>
      <c r="U126" s="16"/>
      <c r="V126" s="16"/>
    </row>
    <row r="127" spans="1:23" ht="409.5">
      <c r="A127" s="234"/>
      <c r="B127" s="33" t="s">
        <v>332</v>
      </c>
      <c r="C127" s="13" t="s">
        <v>333</v>
      </c>
      <c r="D127" s="16">
        <v>7.1400000000000005E-2</v>
      </c>
      <c r="E127" s="13" t="s">
        <v>100</v>
      </c>
      <c r="F127" s="16">
        <v>1</v>
      </c>
      <c r="G127" s="13" t="s">
        <v>334</v>
      </c>
      <c r="H127" s="15">
        <v>43101</v>
      </c>
      <c r="I127" s="15">
        <v>43465</v>
      </c>
      <c r="J127" s="16">
        <v>0.05</v>
      </c>
      <c r="K127" s="16">
        <v>0.5</v>
      </c>
      <c r="L127" s="16">
        <v>0.75</v>
      </c>
      <c r="M127" s="16">
        <v>1</v>
      </c>
      <c r="N127" s="92">
        <v>0.05</v>
      </c>
      <c r="O127" s="75" t="s">
        <v>581</v>
      </c>
      <c r="P127" s="16"/>
      <c r="Q127" s="16"/>
      <c r="R127" s="16"/>
      <c r="S127" s="16"/>
      <c r="T127" s="16"/>
      <c r="U127" s="16"/>
      <c r="V127" s="16"/>
    </row>
    <row r="128" spans="1:23" ht="299.25">
      <c r="A128" s="234"/>
      <c r="B128" s="34" t="s">
        <v>335</v>
      </c>
      <c r="C128" s="13" t="s">
        <v>336</v>
      </c>
      <c r="D128" s="16">
        <v>7.1400000000000005E-2</v>
      </c>
      <c r="E128" s="13" t="s">
        <v>100</v>
      </c>
      <c r="F128" s="16">
        <v>1</v>
      </c>
      <c r="G128" s="13" t="s">
        <v>337</v>
      </c>
      <c r="H128" s="15">
        <v>43101</v>
      </c>
      <c r="I128" s="15">
        <v>43465</v>
      </c>
      <c r="J128" s="16">
        <v>0.25</v>
      </c>
      <c r="K128" s="16">
        <v>0.5</v>
      </c>
      <c r="L128" s="16">
        <v>0.75</v>
      </c>
      <c r="M128" s="16">
        <v>1</v>
      </c>
      <c r="N128" s="92">
        <v>0.25</v>
      </c>
      <c r="O128" s="75" t="s">
        <v>582</v>
      </c>
      <c r="P128" s="16"/>
      <c r="Q128" s="16"/>
      <c r="R128" s="16"/>
      <c r="S128" s="16"/>
      <c r="T128" s="16"/>
      <c r="U128" s="16"/>
      <c r="V128" s="16"/>
    </row>
    <row r="129" spans="1:23">
      <c r="A129" s="58"/>
      <c r="B129" s="58"/>
      <c r="C129" s="58"/>
      <c r="D129" s="59">
        <f>SUM(D122:D128)</f>
        <v>0.49980000000000008</v>
      </c>
      <c r="E129" s="58"/>
      <c r="F129" s="46"/>
      <c r="G129" s="58"/>
      <c r="H129" s="58"/>
      <c r="I129" s="58"/>
      <c r="J129" s="58"/>
      <c r="K129" s="58"/>
      <c r="L129" s="58"/>
      <c r="M129" s="58"/>
      <c r="N129" s="58"/>
      <c r="O129" s="54"/>
      <c r="P129" s="54"/>
      <c r="Q129" s="78"/>
      <c r="R129" s="54"/>
      <c r="S129" s="54"/>
      <c r="T129" s="54"/>
      <c r="U129" s="123"/>
      <c r="V129" s="54"/>
      <c r="W129" s="54"/>
    </row>
    <row r="130" spans="1:23" ht="33.75">
      <c r="A130" s="194" t="s">
        <v>480</v>
      </c>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row>
    <row r="131" spans="1:23" ht="18.75">
      <c r="A131" s="192" t="s">
        <v>98</v>
      </c>
      <c r="B131" s="192" t="s">
        <v>74</v>
      </c>
      <c r="C131" s="192" t="s">
        <v>65</v>
      </c>
      <c r="D131" s="192" t="s">
        <v>66</v>
      </c>
      <c r="E131" s="192" t="s">
        <v>67</v>
      </c>
      <c r="F131" s="193" t="s">
        <v>68</v>
      </c>
      <c r="G131" s="192" t="s">
        <v>69</v>
      </c>
      <c r="H131" s="196" t="s">
        <v>70</v>
      </c>
      <c r="I131" s="196"/>
      <c r="J131" s="196" t="s">
        <v>79</v>
      </c>
      <c r="K131" s="196"/>
      <c r="L131" s="196"/>
      <c r="M131" s="196"/>
      <c r="N131" s="188" t="s">
        <v>477</v>
      </c>
      <c r="O131" s="188"/>
      <c r="P131" s="188"/>
      <c r="Q131" s="188"/>
      <c r="R131" s="188"/>
      <c r="S131" s="188"/>
      <c r="T131" s="188"/>
      <c r="U131" s="188"/>
      <c r="V131" s="188"/>
    </row>
    <row r="132" spans="1:23" ht="15.75">
      <c r="A132" s="192"/>
      <c r="B132" s="192"/>
      <c r="C132" s="192"/>
      <c r="D132" s="192"/>
      <c r="E132" s="192"/>
      <c r="F132" s="193"/>
      <c r="G132" s="192"/>
      <c r="H132" s="195" t="s">
        <v>71</v>
      </c>
      <c r="I132" s="195" t="s">
        <v>165</v>
      </c>
      <c r="J132" s="12" t="s">
        <v>75</v>
      </c>
      <c r="K132" s="12" t="s">
        <v>76</v>
      </c>
      <c r="L132" s="12" t="s">
        <v>77</v>
      </c>
      <c r="M132" s="12" t="s">
        <v>78</v>
      </c>
      <c r="N132" s="189" t="s">
        <v>75</v>
      </c>
      <c r="O132" s="189"/>
      <c r="P132" s="189" t="s">
        <v>76</v>
      </c>
      <c r="Q132" s="189"/>
      <c r="R132" s="189"/>
      <c r="S132" s="189" t="s">
        <v>77</v>
      </c>
      <c r="T132" s="189"/>
      <c r="U132" s="189" t="s">
        <v>78</v>
      </c>
      <c r="V132" s="189"/>
    </row>
    <row r="133" spans="1:23" ht="31.5">
      <c r="A133" s="192"/>
      <c r="B133" s="192"/>
      <c r="C133" s="192"/>
      <c r="D133" s="192"/>
      <c r="E133" s="192"/>
      <c r="F133" s="193"/>
      <c r="G133" s="192"/>
      <c r="H133" s="195"/>
      <c r="I133" s="195"/>
      <c r="J133" s="68" t="s">
        <v>64</v>
      </c>
      <c r="K133" s="42" t="s">
        <v>64</v>
      </c>
      <c r="L133" s="42" t="s">
        <v>64</v>
      </c>
      <c r="M133" s="42" t="s">
        <v>64</v>
      </c>
      <c r="N133" s="49" t="s">
        <v>479</v>
      </c>
      <c r="O133" s="49" t="s">
        <v>478</v>
      </c>
      <c r="P133" s="49" t="s">
        <v>479</v>
      </c>
      <c r="Q133" s="49"/>
      <c r="R133" s="49" t="s">
        <v>478</v>
      </c>
      <c r="S133" s="49" t="s">
        <v>479</v>
      </c>
      <c r="T133" s="49" t="s">
        <v>478</v>
      </c>
      <c r="U133" s="49" t="s">
        <v>479</v>
      </c>
      <c r="V133" s="49" t="s">
        <v>478</v>
      </c>
    </row>
    <row r="134" spans="1:23" ht="33.75">
      <c r="A134" s="194" t="s">
        <v>338</v>
      </c>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row>
    <row r="135" spans="1:23" ht="409.5">
      <c r="A135" s="234" t="s">
        <v>167</v>
      </c>
      <c r="B135" s="235" t="s">
        <v>168</v>
      </c>
      <c r="C135" s="13" t="s">
        <v>339</v>
      </c>
      <c r="D135" s="16">
        <v>0.18</v>
      </c>
      <c r="E135" s="13" t="s">
        <v>106</v>
      </c>
      <c r="F135" s="17">
        <v>200</v>
      </c>
      <c r="G135" s="13" t="s">
        <v>340</v>
      </c>
      <c r="H135" s="15">
        <v>43102</v>
      </c>
      <c r="I135" s="15">
        <v>43464</v>
      </c>
      <c r="J135" s="17">
        <v>50</v>
      </c>
      <c r="K135" s="17">
        <v>100</v>
      </c>
      <c r="L135" s="17">
        <v>150</v>
      </c>
      <c r="M135" s="17">
        <v>200</v>
      </c>
      <c r="N135" s="17">
        <v>54</v>
      </c>
      <c r="O135" s="75" t="s">
        <v>583</v>
      </c>
      <c r="P135" s="54"/>
      <c r="Q135" s="78"/>
      <c r="R135" s="54"/>
      <c r="S135" s="54"/>
      <c r="T135" s="54"/>
      <c r="U135" s="123"/>
      <c r="V135" s="54"/>
    </row>
    <row r="136" spans="1:23" ht="409.5">
      <c r="A136" s="234"/>
      <c r="B136" s="235"/>
      <c r="C136" s="13" t="s">
        <v>341</v>
      </c>
      <c r="D136" s="16">
        <v>0.12</v>
      </c>
      <c r="E136" s="13" t="s">
        <v>106</v>
      </c>
      <c r="F136" s="17">
        <v>45000</v>
      </c>
      <c r="G136" s="13" t="s">
        <v>342</v>
      </c>
      <c r="H136" s="15">
        <v>43102</v>
      </c>
      <c r="I136" s="15">
        <v>43464</v>
      </c>
      <c r="J136" s="17">
        <v>11250</v>
      </c>
      <c r="K136" s="17">
        <v>22500</v>
      </c>
      <c r="L136" s="17">
        <v>33750</v>
      </c>
      <c r="M136" s="17">
        <v>45000</v>
      </c>
      <c r="N136" s="17">
        <v>99932</v>
      </c>
      <c r="O136" s="75" t="s">
        <v>584</v>
      </c>
      <c r="P136" s="54"/>
      <c r="Q136" s="78"/>
      <c r="R136" s="54"/>
      <c r="S136" s="54"/>
      <c r="T136" s="54"/>
      <c r="U136" s="123"/>
      <c r="V136" s="54"/>
    </row>
    <row r="137" spans="1:23" ht="178.5">
      <c r="A137" s="234"/>
      <c r="B137" s="235"/>
      <c r="C137" s="13" t="s">
        <v>343</v>
      </c>
      <c r="D137" s="16">
        <v>0.1</v>
      </c>
      <c r="E137" s="13" t="s">
        <v>106</v>
      </c>
      <c r="F137" s="17">
        <v>8000</v>
      </c>
      <c r="G137" s="13" t="s">
        <v>344</v>
      </c>
      <c r="H137" s="15">
        <v>43102</v>
      </c>
      <c r="I137" s="15">
        <v>43464</v>
      </c>
      <c r="J137" s="17">
        <v>2000</v>
      </c>
      <c r="K137" s="17">
        <v>4000</v>
      </c>
      <c r="L137" s="17">
        <v>6000</v>
      </c>
      <c r="M137" s="17">
        <v>8000</v>
      </c>
      <c r="N137" s="17">
        <v>2700</v>
      </c>
      <c r="O137" s="75" t="s">
        <v>585</v>
      </c>
      <c r="P137" s="54"/>
      <c r="Q137" s="78"/>
      <c r="R137" s="54"/>
      <c r="S137" s="54"/>
      <c r="T137" s="54"/>
      <c r="U137" s="123"/>
      <c r="V137" s="54"/>
    </row>
    <row r="138" spans="1:23" ht="183.75">
      <c r="A138" s="234"/>
      <c r="B138" s="235"/>
      <c r="C138" s="13" t="s">
        <v>345</v>
      </c>
      <c r="D138" s="16">
        <v>0.1</v>
      </c>
      <c r="E138" s="13" t="s">
        <v>106</v>
      </c>
      <c r="F138" s="17">
        <v>4000</v>
      </c>
      <c r="G138" s="13" t="s">
        <v>346</v>
      </c>
      <c r="H138" s="15">
        <v>43102</v>
      </c>
      <c r="I138" s="15">
        <v>43464</v>
      </c>
      <c r="J138" s="17">
        <v>1000</v>
      </c>
      <c r="K138" s="17">
        <v>2000</v>
      </c>
      <c r="L138" s="17">
        <v>3000</v>
      </c>
      <c r="M138" s="17">
        <v>4000</v>
      </c>
      <c r="N138" s="17">
        <v>865</v>
      </c>
      <c r="O138" s="75" t="s">
        <v>586</v>
      </c>
      <c r="P138" s="54"/>
      <c r="Q138" s="78"/>
      <c r="R138" s="54"/>
      <c r="S138" s="54"/>
      <c r="T138" s="54"/>
      <c r="U138" s="123"/>
      <c r="V138" s="54"/>
    </row>
    <row r="139" spans="1:23">
      <c r="A139" s="58"/>
      <c r="B139" s="58"/>
      <c r="C139" s="58"/>
      <c r="D139" s="56">
        <f>SUM(D135:D138)</f>
        <v>0.5</v>
      </c>
      <c r="E139" s="58"/>
      <c r="F139" s="46"/>
      <c r="G139" s="58"/>
      <c r="H139" s="58"/>
      <c r="I139" s="58"/>
      <c r="J139" s="58"/>
      <c r="K139" s="58"/>
      <c r="L139" s="58"/>
      <c r="M139" s="58"/>
      <c r="N139" s="58"/>
      <c r="O139" s="54"/>
      <c r="P139" s="54"/>
      <c r="Q139" s="78"/>
      <c r="R139" s="54"/>
      <c r="S139" s="54"/>
      <c r="T139" s="54"/>
      <c r="U139" s="123"/>
      <c r="V139" s="54"/>
      <c r="W139" s="54"/>
    </row>
    <row r="140" spans="1:23" ht="33.75">
      <c r="A140" s="194" t="s">
        <v>480</v>
      </c>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row>
    <row r="141" spans="1:23" ht="18.75">
      <c r="A141" s="192" t="s">
        <v>98</v>
      </c>
      <c r="B141" s="192" t="s">
        <v>74</v>
      </c>
      <c r="C141" s="192" t="s">
        <v>65</v>
      </c>
      <c r="D141" s="192" t="s">
        <v>66</v>
      </c>
      <c r="E141" s="192" t="s">
        <v>67</v>
      </c>
      <c r="F141" s="193" t="s">
        <v>68</v>
      </c>
      <c r="G141" s="192" t="s">
        <v>69</v>
      </c>
      <c r="H141" s="196" t="s">
        <v>70</v>
      </c>
      <c r="I141" s="196"/>
      <c r="J141" s="196" t="s">
        <v>79</v>
      </c>
      <c r="K141" s="196"/>
      <c r="L141" s="196"/>
      <c r="M141" s="196"/>
      <c r="N141" s="188" t="s">
        <v>477</v>
      </c>
      <c r="O141" s="188"/>
      <c r="P141" s="188"/>
      <c r="Q141" s="188"/>
      <c r="R141" s="188"/>
      <c r="S141" s="188"/>
      <c r="T141" s="188"/>
      <c r="U141" s="188"/>
      <c r="V141" s="188"/>
    </row>
    <row r="142" spans="1:23" ht="15.75">
      <c r="A142" s="192"/>
      <c r="B142" s="192"/>
      <c r="C142" s="192"/>
      <c r="D142" s="192"/>
      <c r="E142" s="192"/>
      <c r="F142" s="193"/>
      <c r="G142" s="192"/>
      <c r="H142" s="195" t="s">
        <v>71</v>
      </c>
      <c r="I142" s="195" t="s">
        <v>165</v>
      </c>
      <c r="J142" s="12" t="s">
        <v>75</v>
      </c>
      <c r="K142" s="12" t="s">
        <v>76</v>
      </c>
      <c r="L142" s="12" t="s">
        <v>77</v>
      </c>
      <c r="M142" s="12" t="s">
        <v>78</v>
      </c>
      <c r="N142" s="189" t="s">
        <v>75</v>
      </c>
      <c r="O142" s="189"/>
      <c r="P142" s="189" t="s">
        <v>76</v>
      </c>
      <c r="Q142" s="189"/>
      <c r="R142" s="189"/>
      <c r="S142" s="189" t="s">
        <v>77</v>
      </c>
      <c r="T142" s="189"/>
      <c r="U142" s="189" t="s">
        <v>78</v>
      </c>
      <c r="V142" s="189"/>
    </row>
    <row r="143" spans="1:23" ht="31.5">
      <c r="A143" s="192"/>
      <c r="B143" s="192"/>
      <c r="C143" s="192"/>
      <c r="D143" s="192"/>
      <c r="E143" s="192"/>
      <c r="F143" s="193"/>
      <c r="G143" s="192"/>
      <c r="H143" s="195"/>
      <c r="I143" s="195"/>
      <c r="J143" s="68" t="s">
        <v>64</v>
      </c>
      <c r="K143" s="42" t="s">
        <v>64</v>
      </c>
      <c r="L143" s="42" t="s">
        <v>64</v>
      </c>
      <c r="M143" s="42" t="s">
        <v>64</v>
      </c>
      <c r="N143" s="49" t="s">
        <v>479</v>
      </c>
      <c r="O143" s="49" t="s">
        <v>478</v>
      </c>
      <c r="P143" s="49" t="s">
        <v>479</v>
      </c>
      <c r="Q143" s="49"/>
      <c r="R143" s="49" t="s">
        <v>478</v>
      </c>
      <c r="S143" s="49" t="s">
        <v>479</v>
      </c>
      <c r="T143" s="49" t="s">
        <v>478</v>
      </c>
      <c r="U143" s="49" t="s">
        <v>479</v>
      </c>
      <c r="V143" s="49" t="s">
        <v>478</v>
      </c>
    </row>
    <row r="144" spans="1:23" ht="33.75">
      <c r="A144" s="194" t="s">
        <v>347</v>
      </c>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row>
    <row r="145" spans="1:23" ht="409.5">
      <c r="A145" s="245" t="s">
        <v>167</v>
      </c>
      <c r="B145" s="235" t="s">
        <v>168</v>
      </c>
      <c r="C145" s="62" t="s">
        <v>348</v>
      </c>
      <c r="D145" s="16">
        <v>0.1</v>
      </c>
      <c r="E145" s="13" t="s">
        <v>106</v>
      </c>
      <c r="F145" s="17">
        <v>1</v>
      </c>
      <c r="G145" s="62" t="s">
        <v>349</v>
      </c>
      <c r="H145" s="15">
        <v>43102</v>
      </c>
      <c r="I145" s="15">
        <v>43464</v>
      </c>
      <c r="J145" s="18">
        <v>0.25</v>
      </c>
      <c r="K145" s="18">
        <v>0.5</v>
      </c>
      <c r="L145" s="18">
        <v>0.75</v>
      </c>
      <c r="M145" s="18">
        <v>1</v>
      </c>
      <c r="N145" s="97">
        <v>0.01</v>
      </c>
      <c r="O145" s="93" t="s">
        <v>587</v>
      </c>
      <c r="P145" s="54"/>
      <c r="Q145" s="78"/>
      <c r="R145" s="54"/>
      <c r="S145" s="54"/>
      <c r="T145" s="54"/>
      <c r="U145" s="123"/>
      <c r="V145" s="54"/>
    </row>
    <row r="146" spans="1:23" ht="267.75">
      <c r="A146" s="234"/>
      <c r="B146" s="235"/>
      <c r="C146" s="62" t="s">
        <v>350</v>
      </c>
      <c r="D146" s="16">
        <v>0.1</v>
      </c>
      <c r="E146" s="13" t="s">
        <v>106</v>
      </c>
      <c r="F146" s="17">
        <v>1</v>
      </c>
      <c r="G146" s="62" t="s">
        <v>351</v>
      </c>
      <c r="H146" s="15">
        <v>43102</v>
      </c>
      <c r="I146" s="15">
        <v>43464</v>
      </c>
      <c r="J146" s="18"/>
      <c r="K146" s="18"/>
      <c r="L146" s="18"/>
      <c r="M146" s="18">
        <v>1</v>
      </c>
      <c r="N146" s="96">
        <v>2.5000000000000001E-2</v>
      </c>
      <c r="O146" s="94" t="s">
        <v>588</v>
      </c>
      <c r="P146" s="54"/>
      <c r="Q146" s="78"/>
      <c r="R146" s="54"/>
      <c r="S146" s="54"/>
      <c r="T146" s="54"/>
      <c r="U146" s="123"/>
      <c r="V146" s="54"/>
    </row>
    <row r="147" spans="1:23" ht="255">
      <c r="A147" s="234"/>
      <c r="B147" s="235"/>
      <c r="C147" s="62" t="s">
        <v>352</v>
      </c>
      <c r="D147" s="16">
        <v>0.1</v>
      </c>
      <c r="E147" s="13" t="s">
        <v>106</v>
      </c>
      <c r="F147" s="17">
        <v>1</v>
      </c>
      <c r="G147" s="62" t="s">
        <v>353</v>
      </c>
      <c r="H147" s="15">
        <v>43102</v>
      </c>
      <c r="I147" s="15">
        <v>43464</v>
      </c>
      <c r="J147" s="18"/>
      <c r="K147" s="18"/>
      <c r="L147" s="18"/>
      <c r="M147" s="18">
        <v>1</v>
      </c>
      <c r="N147" s="98">
        <v>2.5000000000000001E-2</v>
      </c>
      <c r="O147" s="95" t="s">
        <v>589</v>
      </c>
      <c r="P147" s="54"/>
      <c r="Q147" s="78"/>
      <c r="R147" s="54"/>
      <c r="S147" s="54"/>
      <c r="T147" s="54"/>
      <c r="U147" s="123"/>
      <c r="V147" s="54"/>
    </row>
    <row r="148" spans="1:23" ht="409.5">
      <c r="A148" s="234"/>
      <c r="B148" s="235"/>
      <c r="C148" s="62" t="s">
        <v>354</v>
      </c>
      <c r="D148" s="16">
        <v>0.1</v>
      </c>
      <c r="E148" s="13" t="s">
        <v>106</v>
      </c>
      <c r="F148" s="17">
        <v>4</v>
      </c>
      <c r="G148" s="62" t="s">
        <v>355</v>
      </c>
      <c r="H148" s="15">
        <v>43102</v>
      </c>
      <c r="I148" s="15">
        <v>43464</v>
      </c>
      <c r="J148" s="19"/>
      <c r="K148" s="19"/>
      <c r="L148" s="19"/>
      <c r="M148" s="19">
        <v>4</v>
      </c>
      <c r="N148" s="98">
        <v>1.4999999999999999E-2</v>
      </c>
      <c r="O148" s="93" t="s">
        <v>590</v>
      </c>
      <c r="P148" s="54"/>
      <c r="Q148" s="78"/>
      <c r="R148" s="54"/>
      <c r="S148" s="54"/>
      <c r="T148" s="54"/>
      <c r="U148" s="123"/>
      <c r="V148" s="54"/>
    </row>
    <row r="149" spans="1:23" ht="409.5">
      <c r="A149" s="234"/>
      <c r="B149" s="235"/>
      <c r="C149" s="62" t="s">
        <v>356</v>
      </c>
      <c r="D149" s="16">
        <v>0.1</v>
      </c>
      <c r="E149" s="13" t="s">
        <v>106</v>
      </c>
      <c r="F149" s="17">
        <v>1</v>
      </c>
      <c r="G149" s="62" t="s">
        <v>357</v>
      </c>
      <c r="H149" s="15">
        <v>43102</v>
      </c>
      <c r="I149" s="15">
        <v>43464</v>
      </c>
      <c r="J149" s="18"/>
      <c r="K149" s="18"/>
      <c r="L149" s="18"/>
      <c r="M149" s="18">
        <v>1</v>
      </c>
      <c r="N149" s="99">
        <v>2.5000000000000001E-2</v>
      </c>
      <c r="O149" s="93" t="s">
        <v>591</v>
      </c>
      <c r="P149" s="54"/>
      <c r="Q149" s="78"/>
      <c r="R149" s="54"/>
      <c r="S149" s="54"/>
      <c r="T149" s="54"/>
      <c r="U149" s="123"/>
      <c r="V149" s="54"/>
    </row>
    <row r="150" spans="1:23">
      <c r="A150" s="58"/>
      <c r="B150" s="58"/>
      <c r="C150" s="58"/>
      <c r="D150" s="59">
        <f>SUM(D145:D149)</f>
        <v>0.5</v>
      </c>
      <c r="E150" s="58"/>
      <c r="F150" s="46"/>
      <c r="G150" s="58"/>
      <c r="H150" s="58"/>
      <c r="I150" s="58"/>
      <c r="J150" s="58"/>
      <c r="K150" s="58"/>
      <c r="L150" s="58"/>
      <c r="M150" s="58"/>
      <c r="N150" s="58"/>
      <c r="O150" s="54"/>
      <c r="P150" s="54"/>
      <c r="Q150" s="78"/>
      <c r="R150" s="54"/>
      <c r="S150" s="54"/>
      <c r="T150" s="54"/>
      <c r="U150" s="123"/>
      <c r="V150" s="54"/>
      <c r="W150" s="54"/>
    </row>
    <row r="151" spans="1:23" ht="33.75">
      <c r="A151" s="194" t="s">
        <v>480</v>
      </c>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row>
    <row r="152" spans="1:23" ht="18.75">
      <c r="A152" s="192" t="s">
        <v>98</v>
      </c>
      <c r="B152" s="192" t="s">
        <v>74</v>
      </c>
      <c r="C152" s="192" t="s">
        <v>65</v>
      </c>
      <c r="D152" s="192" t="s">
        <v>66</v>
      </c>
      <c r="E152" s="192" t="s">
        <v>67</v>
      </c>
      <c r="F152" s="193" t="s">
        <v>68</v>
      </c>
      <c r="G152" s="192" t="s">
        <v>69</v>
      </c>
      <c r="H152" s="196" t="s">
        <v>70</v>
      </c>
      <c r="I152" s="196"/>
      <c r="J152" s="196" t="s">
        <v>79</v>
      </c>
      <c r="K152" s="196"/>
      <c r="L152" s="196"/>
      <c r="M152" s="196"/>
      <c r="N152" s="188" t="s">
        <v>477</v>
      </c>
      <c r="O152" s="188"/>
      <c r="P152" s="188"/>
      <c r="Q152" s="188"/>
      <c r="R152" s="188"/>
      <c r="S152" s="188"/>
      <c r="T152" s="188"/>
      <c r="U152" s="188"/>
      <c r="V152" s="188"/>
    </row>
    <row r="153" spans="1:23" ht="15.75">
      <c r="A153" s="192"/>
      <c r="B153" s="192"/>
      <c r="C153" s="192"/>
      <c r="D153" s="192"/>
      <c r="E153" s="192"/>
      <c r="F153" s="193"/>
      <c r="G153" s="192"/>
      <c r="H153" s="195" t="s">
        <v>71</v>
      </c>
      <c r="I153" s="195" t="s">
        <v>165</v>
      </c>
      <c r="J153" s="12" t="s">
        <v>75</v>
      </c>
      <c r="K153" s="12" t="s">
        <v>76</v>
      </c>
      <c r="L153" s="12" t="s">
        <v>77</v>
      </c>
      <c r="M153" s="12" t="s">
        <v>78</v>
      </c>
      <c r="N153" s="189" t="s">
        <v>75</v>
      </c>
      <c r="O153" s="189"/>
      <c r="P153" s="189" t="s">
        <v>76</v>
      </c>
      <c r="Q153" s="189"/>
      <c r="R153" s="189"/>
      <c r="S153" s="189" t="s">
        <v>77</v>
      </c>
      <c r="T153" s="189"/>
      <c r="U153" s="189" t="s">
        <v>78</v>
      </c>
      <c r="V153" s="189"/>
    </row>
    <row r="154" spans="1:23" ht="31.5">
      <c r="A154" s="192"/>
      <c r="B154" s="192"/>
      <c r="C154" s="192"/>
      <c r="D154" s="192"/>
      <c r="E154" s="192"/>
      <c r="F154" s="193"/>
      <c r="G154" s="192"/>
      <c r="H154" s="195"/>
      <c r="I154" s="195"/>
      <c r="J154" s="68" t="s">
        <v>64</v>
      </c>
      <c r="K154" s="42" t="s">
        <v>64</v>
      </c>
      <c r="L154" s="42" t="s">
        <v>64</v>
      </c>
      <c r="M154" s="42" t="s">
        <v>64</v>
      </c>
      <c r="N154" s="49" t="s">
        <v>479</v>
      </c>
      <c r="O154" s="49" t="s">
        <v>478</v>
      </c>
      <c r="P154" s="49" t="s">
        <v>479</v>
      </c>
      <c r="Q154" s="49"/>
      <c r="R154" s="49" t="s">
        <v>478</v>
      </c>
      <c r="S154" s="49" t="s">
        <v>479</v>
      </c>
      <c r="T154" s="49" t="s">
        <v>478</v>
      </c>
      <c r="U154" s="49" t="s">
        <v>479</v>
      </c>
      <c r="V154" s="49" t="s">
        <v>478</v>
      </c>
    </row>
    <row r="155" spans="1:23" ht="33.75">
      <c r="A155" s="194" t="s">
        <v>358</v>
      </c>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row>
    <row r="156" spans="1:23" ht="79.5" customHeight="1">
      <c r="A156" s="240" t="s">
        <v>167</v>
      </c>
      <c r="B156" s="240" t="s">
        <v>168</v>
      </c>
      <c r="C156" s="51" t="s">
        <v>481</v>
      </c>
      <c r="D156" s="53">
        <v>0.03</v>
      </c>
      <c r="E156" s="63" t="s">
        <v>100</v>
      </c>
      <c r="F156" s="66" t="s">
        <v>482</v>
      </c>
      <c r="G156" s="8" t="s">
        <v>483</v>
      </c>
      <c r="H156" s="60">
        <v>43132</v>
      </c>
      <c r="I156" s="60">
        <v>43465</v>
      </c>
      <c r="J156" s="77">
        <v>0.1</v>
      </c>
      <c r="K156" s="51">
        <v>0.3</v>
      </c>
      <c r="L156" s="51">
        <v>0.6</v>
      </c>
      <c r="M156" s="51">
        <v>1</v>
      </c>
      <c r="N156" s="77">
        <v>5.5599999999999997E-2</v>
      </c>
      <c r="O156" s="77" t="s">
        <v>592</v>
      </c>
      <c r="P156" s="51"/>
      <c r="Q156" s="113"/>
      <c r="R156" s="54"/>
      <c r="S156" s="51"/>
      <c r="T156" s="54"/>
      <c r="U156" s="117"/>
      <c r="V156" s="54"/>
    </row>
    <row r="157" spans="1:23" ht="79.5" customHeight="1">
      <c r="A157" s="241"/>
      <c r="B157" s="241"/>
      <c r="C157" s="51" t="s">
        <v>484</v>
      </c>
      <c r="D157" s="53">
        <v>0.03</v>
      </c>
      <c r="E157" s="63" t="s">
        <v>106</v>
      </c>
      <c r="F157" s="63">
        <v>2</v>
      </c>
      <c r="G157" s="8" t="s">
        <v>485</v>
      </c>
      <c r="H157" s="60">
        <v>43132</v>
      </c>
      <c r="I157" s="60" t="s">
        <v>486</v>
      </c>
      <c r="J157" s="77">
        <v>0.7</v>
      </c>
      <c r="K157" s="51">
        <v>1</v>
      </c>
      <c r="L157" s="51"/>
      <c r="M157" s="51"/>
      <c r="N157" s="77">
        <v>0</v>
      </c>
      <c r="O157" s="77"/>
      <c r="P157" s="51"/>
      <c r="Q157" s="113"/>
      <c r="R157" s="54"/>
      <c r="S157" s="51"/>
      <c r="T157" s="54"/>
      <c r="U157" s="117"/>
      <c r="V157" s="54"/>
    </row>
    <row r="158" spans="1:23" ht="79.5" customHeight="1">
      <c r="A158" s="241"/>
      <c r="B158" s="241"/>
      <c r="C158" s="51" t="s">
        <v>487</v>
      </c>
      <c r="D158" s="53">
        <v>0.02</v>
      </c>
      <c r="E158" s="63" t="s">
        <v>106</v>
      </c>
      <c r="F158" s="63">
        <v>2</v>
      </c>
      <c r="G158" s="8" t="s">
        <v>488</v>
      </c>
      <c r="H158" s="60">
        <v>43221</v>
      </c>
      <c r="I158" s="60">
        <v>43465</v>
      </c>
      <c r="J158" s="77">
        <v>0</v>
      </c>
      <c r="K158" s="51">
        <v>0.1</v>
      </c>
      <c r="L158" s="51">
        <v>0.55000000000000004</v>
      </c>
      <c r="M158" s="51">
        <v>1</v>
      </c>
      <c r="N158" s="77">
        <v>0</v>
      </c>
      <c r="O158" s="77"/>
      <c r="P158" s="51"/>
      <c r="Q158" s="113"/>
      <c r="R158" s="54"/>
      <c r="S158" s="51"/>
      <c r="T158" s="54"/>
      <c r="U158" s="117"/>
      <c r="V158" s="54"/>
    </row>
    <row r="159" spans="1:23" ht="79.5" customHeight="1">
      <c r="A159" s="241"/>
      <c r="B159" s="241"/>
      <c r="C159" s="51" t="s">
        <v>489</v>
      </c>
      <c r="D159" s="53">
        <v>0.03</v>
      </c>
      <c r="E159" s="63" t="s">
        <v>100</v>
      </c>
      <c r="F159" s="51">
        <v>0.25</v>
      </c>
      <c r="G159" s="8" t="s">
        <v>490</v>
      </c>
      <c r="H159" s="60">
        <v>43132</v>
      </c>
      <c r="I159" s="60">
        <v>43465</v>
      </c>
      <c r="J159" s="77">
        <v>0.25</v>
      </c>
      <c r="K159" s="51">
        <v>0.5</v>
      </c>
      <c r="L159" s="51">
        <v>0.75</v>
      </c>
      <c r="M159" s="51">
        <v>1</v>
      </c>
      <c r="N159" s="77">
        <v>2.0299999999999998</v>
      </c>
      <c r="O159" s="77" t="s">
        <v>593</v>
      </c>
      <c r="P159" s="51"/>
      <c r="Q159" s="113"/>
      <c r="R159" s="54"/>
      <c r="S159" s="51"/>
      <c r="T159" s="54"/>
      <c r="U159" s="117"/>
      <c r="V159" s="54"/>
    </row>
    <row r="160" spans="1:23" ht="79.5" customHeight="1">
      <c r="A160" s="241"/>
      <c r="B160" s="241"/>
      <c r="C160" s="51" t="s">
        <v>491</v>
      </c>
      <c r="D160" s="53">
        <v>0.02</v>
      </c>
      <c r="E160" s="63" t="s">
        <v>100</v>
      </c>
      <c r="F160" s="51">
        <v>0.2</v>
      </c>
      <c r="G160" s="8" t="s">
        <v>492</v>
      </c>
      <c r="H160" s="60">
        <v>43132</v>
      </c>
      <c r="I160" s="60">
        <v>43465</v>
      </c>
      <c r="J160" s="77">
        <v>0.25</v>
      </c>
      <c r="K160" s="51">
        <v>0.5</v>
      </c>
      <c r="L160" s="51">
        <v>0.75</v>
      </c>
      <c r="M160" s="51">
        <v>1</v>
      </c>
      <c r="N160" s="77">
        <v>0</v>
      </c>
      <c r="O160" s="78"/>
      <c r="P160" s="51"/>
      <c r="Q160" s="113"/>
      <c r="R160" s="54"/>
      <c r="S160" s="51"/>
      <c r="T160" s="54"/>
      <c r="U160" s="117"/>
      <c r="V160" s="54"/>
    </row>
    <row r="161" spans="1:23" ht="79.5" customHeight="1">
      <c r="A161" s="241"/>
      <c r="B161" s="241"/>
      <c r="C161" s="51" t="s">
        <v>493</v>
      </c>
      <c r="D161" s="53">
        <v>0.03</v>
      </c>
      <c r="E161" s="63" t="s">
        <v>106</v>
      </c>
      <c r="F161" s="63">
        <v>15</v>
      </c>
      <c r="G161" s="8" t="s">
        <v>494</v>
      </c>
      <c r="H161" s="60">
        <v>43132</v>
      </c>
      <c r="I161" s="60">
        <v>43465</v>
      </c>
      <c r="J161" s="77">
        <v>0.25</v>
      </c>
      <c r="K161" s="51">
        <v>0.5</v>
      </c>
      <c r="L161" s="51">
        <v>0.75</v>
      </c>
      <c r="M161" s="51">
        <v>1</v>
      </c>
      <c r="N161" s="77">
        <v>0.1333</v>
      </c>
      <c r="O161" s="77" t="s">
        <v>594</v>
      </c>
      <c r="P161" s="51"/>
      <c r="Q161" s="113"/>
      <c r="R161" s="54"/>
      <c r="S161" s="51"/>
      <c r="T161" s="54"/>
      <c r="U161" s="117"/>
      <c r="V161" s="54"/>
    </row>
    <row r="162" spans="1:23" ht="79.5" customHeight="1">
      <c r="A162" s="241"/>
      <c r="B162" s="241"/>
      <c r="C162" s="51" t="s">
        <v>495</v>
      </c>
      <c r="D162" s="53">
        <v>0.02</v>
      </c>
      <c r="E162" s="63" t="s">
        <v>100</v>
      </c>
      <c r="F162" s="51">
        <v>1</v>
      </c>
      <c r="G162" s="8" t="s">
        <v>496</v>
      </c>
      <c r="H162" s="60">
        <v>43132</v>
      </c>
      <c r="I162" s="60">
        <v>43465</v>
      </c>
      <c r="J162" s="77">
        <v>0.25</v>
      </c>
      <c r="K162" s="51">
        <v>0.5</v>
      </c>
      <c r="L162" s="51">
        <v>0.75</v>
      </c>
      <c r="M162" s="51">
        <v>1</v>
      </c>
      <c r="N162" s="77">
        <v>0.25</v>
      </c>
      <c r="O162" s="77" t="s">
        <v>595</v>
      </c>
      <c r="P162" s="51"/>
      <c r="Q162" s="113"/>
      <c r="R162" s="54"/>
      <c r="S162" s="51"/>
      <c r="T162" s="54"/>
      <c r="U162" s="117"/>
      <c r="V162" s="54"/>
    </row>
    <row r="163" spans="1:23" ht="79.5" customHeight="1">
      <c r="A163" s="241"/>
      <c r="B163" s="241"/>
      <c r="C163" s="51" t="s">
        <v>497</v>
      </c>
      <c r="D163" s="53">
        <v>0.03</v>
      </c>
      <c r="E163" s="63" t="s">
        <v>106</v>
      </c>
      <c r="F163" s="63">
        <v>1</v>
      </c>
      <c r="G163" s="8" t="s">
        <v>498</v>
      </c>
      <c r="H163" s="60">
        <v>43101</v>
      </c>
      <c r="I163" s="60">
        <v>43189</v>
      </c>
      <c r="J163" s="77">
        <v>1</v>
      </c>
      <c r="K163" s="51"/>
      <c r="L163" s="51"/>
      <c r="M163" s="51"/>
      <c r="N163" s="77">
        <v>1</v>
      </c>
      <c r="O163" s="77" t="s">
        <v>596</v>
      </c>
      <c r="P163" s="51"/>
      <c r="Q163" s="113"/>
      <c r="R163" s="54"/>
      <c r="S163" s="51"/>
      <c r="T163" s="54"/>
      <c r="U163" s="117"/>
      <c r="V163" s="54"/>
    </row>
    <row r="164" spans="1:23" ht="79.5" customHeight="1">
      <c r="A164" s="241"/>
      <c r="B164" s="241"/>
      <c r="C164" s="51" t="s">
        <v>499</v>
      </c>
      <c r="D164" s="53">
        <v>0.03</v>
      </c>
      <c r="E164" s="63" t="s">
        <v>100</v>
      </c>
      <c r="F164" s="51">
        <v>0.8</v>
      </c>
      <c r="G164" s="8" t="s">
        <v>500</v>
      </c>
      <c r="H164" s="60">
        <v>43101</v>
      </c>
      <c r="I164" s="60">
        <v>43189</v>
      </c>
      <c r="J164" s="77">
        <v>1</v>
      </c>
      <c r="K164" s="51"/>
      <c r="L164" s="51"/>
      <c r="M164" s="51"/>
      <c r="N164" s="77">
        <v>1.08</v>
      </c>
      <c r="O164" s="77" t="s">
        <v>597</v>
      </c>
      <c r="P164" s="51"/>
      <c r="Q164" s="113"/>
      <c r="R164" s="54"/>
      <c r="S164" s="51"/>
      <c r="T164" s="54"/>
      <c r="U164" s="117"/>
      <c r="V164" s="54"/>
    </row>
    <row r="165" spans="1:23" ht="79.5" customHeight="1">
      <c r="A165" s="241"/>
      <c r="B165" s="241"/>
      <c r="C165" s="51" t="s">
        <v>501</v>
      </c>
      <c r="D165" s="53">
        <v>0.02</v>
      </c>
      <c r="E165" s="63" t="s">
        <v>100</v>
      </c>
      <c r="F165" s="51">
        <v>1</v>
      </c>
      <c r="G165" s="8" t="s">
        <v>502</v>
      </c>
      <c r="H165" s="60">
        <v>43101</v>
      </c>
      <c r="I165" s="60">
        <v>43189</v>
      </c>
      <c r="J165" s="77">
        <v>1</v>
      </c>
      <c r="K165" s="51"/>
      <c r="L165" s="51"/>
      <c r="M165" s="51"/>
      <c r="N165" s="77">
        <v>0.76919999999999999</v>
      </c>
      <c r="O165" s="77" t="s">
        <v>598</v>
      </c>
      <c r="P165" s="51"/>
      <c r="Q165" s="113"/>
      <c r="R165" s="54"/>
      <c r="S165" s="51"/>
      <c r="T165" s="54"/>
      <c r="U165" s="117"/>
      <c r="V165" s="54"/>
    </row>
    <row r="166" spans="1:23" ht="79.5" customHeight="1">
      <c r="A166" s="241"/>
      <c r="B166" s="241"/>
      <c r="C166" s="51" t="s">
        <v>503</v>
      </c>
      <c r="D166" s="53">
        <v>0.02</v>
      </c>
      <c r="E166" s="63" t="s">
        <v>100</v>
      </c>
      <c r="F166" s="51">
        <v>1</v>
      </c>
      <c r="G166" s="8" t="s">
        <v>504</v>
      </c>
      <c r="H166" s="60">
        <v>43101</v>
      </c>
      <c r="I166" s="60">
        <v>43189</v>
      </c>
      <c r="J166" s="77">
        <v>1</v>
      </c>
      <c r="K166" s="51"/>
      <c r="L166" s="51"/>
      <c r="M166" s="51"/>
      <c r="N166" s="77">
        <v>1</v>
      </c>
      <c r="O166" s="77" t="s">
        <v>599</v>
      </c>
      <c r="P166" s="51"/>
      <c r="Q166" s="113"/>
      <c r="R166" s="54"/>
      <c r="S166" s="51"/>
      <c r="T166" s="54"/>
      <c r="U166" s="117"/>
      <c r="V166" s="54"/>
    </row>
    <row r="167" spans="1:23" ht="79.5" customHeight="1">
      <c r="A167" s="241"/>
      <c r="B167" s="241"/>
      <c r="C167" s="51" t="s">
        <v>505</v>
      </c>
      <c r="D167" s="53">
        <v>0.02</v>
      </c>
      <c r="E167" s="63" t="s">
        <v>106</v>
      </c>
      <c r="F167" s="63">
        <v>1</v>
      </c>
      <c r="G167" s="8" t="s">
        <v>506</v>
      </c>
      <c r="H167" s="60">
        <v>43191</v>
      </c>
      <c r="I167" s="60" t="s">
        <v>507</v>
      </c>
      <c r="J167" s="77">
        <v>0.5</v>
      </c>
      <c r="K167" s="51">
        <v>1</v>
      </c>
      <c r="L167" s="51"/>
      <c r="M167" s="51"/>
      <c r="N167" s="77">
        <v>0</v>
      </c>
      <c r="O167" s="77"/>
      <c r="P167" s="51"/>
      <c r="Q167" s="113"/>
      <c r="R167" s="54"/>
      <c r="S167" s="51"/>
      <c r="T167" s="54"/>
      <c r="U167" s="117"/>
      <c r="V167" s="54"/>
    </row>
    <row r="168" spans="1:23" ht="79.5" customHeight="1">
      <c r="A168" s="241"/>
      <c r="B168" s="241"/>
      <c r="C168" s="51" t="s">
        <v>508</v>
      </c>
      <c r="D168" s="53">
        <v>0.03</v>
      </c>
      <c r="E168" s="63" t="s">
        <v>100</v>
      </c>
      <c r="F168" s="51">
        <v>0.85</v>
      </c>
      <c r="G168" s="8" t="s">
        <v>509</v>
      </c>
      <c r="H168" s="60">
        <v>43132</v>
      </c>
      <c r="I168" s="60">
        <v>43465</v>
      </c>
      <c r="J168" s="77">
        <v>0.25</v>
      </c>
      <c r="K168" s="51">
        <v>0.5</v>
      </c>
      <c r="L168" s="51">
        <v>0.75</v>
      </c>
      <c r="M168" s="51">
        <v>1</v>
      </c>
      <c r="N168" s="77">
        <v>0.1741</v>
      </c>
      <c r="O168" s="77" t="s">
        <v>600</v>
      </c>
      <c r="P168" s="51"/>
      <c r="Q168" s="113"/>
      <c r="R168" s="54"/>
      <c r="S168" s="51"/>
      <c r="T168" s="54"/>
      <c r="U168" s="117"/>
      <c r="V168" s="54"/>
    </row>
    <row r="169" spans="1:23" ht="79.5" customHeight="1">
      <c r="A169" s="241"/>
      <c r="B169" s="241"/>
      <c r="C169" s="51" t="s">
        <v>508</v>
      </c>
      <c r="D169" s="53">
        <v>0.03</v>
      </c>
      <c r="E169" s="63" t="s">
        <v>100</v>
      </c>
      <c r="F169" s="51">
        <v>0.85</v>
      </c>
      <c r="G169" s="8" t="s">
        <v>510</v>
      </c>
      <c r="H169" s="60">
        <v>43132</v>
      </c>
      <c r="I169" s="60">
        <v>43465</v>
      </c>
      <c r="J169" s="77">
        <v>0.25</v>
      </c>
      <c r="K169" s="51">
        <v>0.5</v>
      </c>
      <c r="L169" s="51">
        <v>0.75</v>
      </c>
      <c r="M169" s="51">
        <v>1</v>
      </c>
      <c r="N169" s="77">
        <v>0.159</v>
      </c>
      <c r="O169" s="77" t="s">
        <v>601</v>
      </c>
      <c r="P169" s="51"/>
      <c r="Q169" s="113"/>
      <c r="R169" s="54"/>
      <c r="S169" s="51"/>
      <c r="T169" s="54"/>
      <c r="U169" s="117"/>
      <c r="V169" s="54"/>
    </row>
    <row r="170" spans="1:23" ht="79.5" customHeight="1">
      <c r="A170" s="241"/>
      <c r="B170" s="241"/>
      <c r="C170" s="51" t="s">
        <v>508</v>
      </c>
      <c r="D170" s="53">
        <v>0.03</v>
      </c>
      <c r="E170" s="63" t="s">
        <v>100</v>
      </c>
      <c r="F170" s="51">
        <v>0.8</v>
      </c>
      <c r="G170" s="8" t="s">
        <v>511</v>
      </c>
      <c r="H170" s="60">
        <v>43132</v>
      </c>
      <c r="I170" s="60">
        <v>43465</v>
      </c>
      <c r="J170" s="77">
        <v>0.25</v>
      </c>
      <c r="K170" s="51">
        <v>0.5</v>
      </c>
      <c r="L170" s="51">
        <v>0.75</v>
      </c>
      <c r="M170" s="51">
        <v>1</v>
      </c>
      <c r="N170" s="77">
        <v>0.18179999999999999</v>
      </c>
      <c r="O170" s="77" t="s">
        <v>602</v>
      </c>
      <c r="P170" s="51"/>
      <c r="Q170" s="113"/>
      <c r="R170" s="54"/>
      <c r="S170" s="51"/>
      <c r="T170" s="54"/>
      <c r="U170" s="117"/>
      <c r="V170" s="54"/>
    </row>
    <row r="171" spans="1:23" ht="79.5" customHeight="1">
      <c r="A171" s="241"/>
      <c r="B171" s="241"/>
      <c r="C171" s="51" t="s">
        <v>512</v>
      </c>
      <c r="D171" s="53">
        <v>0.03</v>
      </c>
      <c r="E171" s="63" t="s">
        <v>106</v>
      </c>
      <c r="F171" s="63">
        <v>4</v>
      </c>
      <c r="G171" s="8" t="s">
        <v>513</v>
      </c>
      <c r="H171" s="60">
        <v>43132</v>
      </c>
      <c r="I171" s="60">
        <v>43159</v>
      </c>
      <c r="J171" s="77">
        <v>1</v>
      </c>
      <c r="K171" s="51"/>
      <c r="L171" s="51"/>
      <c r="M171" s="51"/>
      <c r="N171" s="77">
        <v>0.5</v>
      </c>
      <c r="O171" s="77" t="s">
        <v>603</v>
      </c>
      <c r="P171" s="51"/>
      <c r="Q171" s="113"/>
      <c r="R171" s="54"/>
      <c r="S171" s="51"/>
      <c r="T171" s="54"/>
      <c r="U171" s="117"/>
      <c r="V171" s="54"/>
    </row>
    <row r="172" spans="1:23" ht="252">
      <c r="A172" s="241"/>
      <c r="B172" s="241"/>
      <c r="C172" s="51" t="s">
        <v>514</v>
      </c>
      <c r="D172" s="53">
        <v>0.03</v>
      </c>
      <c r="E172" s="63" t="s">
        <v>106</v>
      </c>
      <c r="F172" s="63">
        <v>4</v>
      </c>
      <c r="G172" s="8" t="s">
        <v>515</v>
      </c>
      <c r="H172" s="60">
        <v>43160</v>
      </c>
      <c r="I172" s="60">
        <v>43465</v>
      </c>
      <c r="J172" s="77">
        <v>0.25</v>
      </c>
      <c r="K172" s="51">
        <v>0.5</v>
      </c>
      <c r="L172" s="51">
        <v>0.75</v>
      </c>
      <c r="M172" s="51">
        <v>1</v>
      </c>
      <c r="N172" s="77">
        <v>0</v>
      </c>
      <c r="O172" s="77" t="s">
        <v>604</v>
      </c>
      <c r="P172" s="51"/>
      <c r="Q172" s="113"/>
      <c r="R172" s="54"/>
      <c r="S172" s="51"/>
      <c r="T172" s="54"/>
      <c r="U172" s="117"/>
      <c r="V172" s="54"/>
    </row>
    <row r="173" spans="1:23" ht="47.25">
      <c r="A173" s="241"/>
      <c r="B173" s="241"/>
      <c r="C173" s="51" t="s">
        <v>516</v>
      </c>
      <c r="D173" s="53">
        <v>0.02</v>
      </c>
      <c r="E173" s="63" t="s">
        <v>106</v>
      </c>
      <c r="F173" s="63">
        <v>1</v>
      </c>
      <c r="G173" s="8" t="s">
        <v>517</v>
      </c>
      <c r="H173" s="60">
        <v>43132</v>
      </c>
      <c r="I173" s="60">
        <v>43159</v>
      </c>
      <c r="J173" s="77">
        <v>1</v>
      </c>
      <c r="K173" s="51"/>
      <c r="L173" s="51"/>
      <c r="M173" s="51"/>
      <c r="N173" s="77">
        <v>0</v>
      </c>
      <c r="O173" s="78"/>
      <c r="P173" s="51"/>
      <c r="Q173" s="113"/>
      <c r="R173" s="54"/>
      <c r="S173" s="51"/>
      <c r="T173" s="54"/>
      <c r="U173" s="117"/>
      <c r="V173" s="54"/>
    </row>
    <row r="174" spans="1:23" ht="47.25">
      <c r="A174" s="242"/>
      <c r="B174" s="242"/>
      <c r="C174" s="51" t="s">
        <v>518</v>
      </c>
      <c r="D174" s="53">
        <v>0.03</v>
      </c>
      <c r="E174" s="63" t="s">
        <v>100</v>
      </c>
      <c r="F174" s="51">
        <v>1</v>
      </c>
      <c r="G174" s="8" t="s">
        <v>519</v>
      </c>
      <c r="H174" s="60">
        <v>43160</v>
      </c>
      <c r="I174" s="60">
        <v>43465</v>
      </c>
      <c r="J174" s="77">
        <v>0.25</v>
      </c>
      <c r="K174" s="51">
        <v>0.5</v>
      </c>
      <c r="L174" s="51">
        <v>0.75</v>
      </c>
      <c r="M174" s="51">
        <v>1</v>
      </c>
      <c r="N174" s="77">
        <v>0</v>
      </c>
      <c r="O174" s="78"/>
      <c r="P174" s="51"/>
      <c r="Q174" s="113"/>
      <c r="R174" s="54"/>
      <c r="S174" s="51"/>
      <c r="T174" s="54"/>
      <c r="U174" s="117"/>
      <c r="V174" s="54"/>
    </row>
    <row r="175" spans="1:23">
      <c r="A175" s="58"/>
      <c r="B175" s="58"/>
      <c r="C175" s="64"/>
      <c r="D175" s="59">
        <f>SUM(D156:D174)</f>
        <v>0.50000000000000022</v>
      </c>
      <c r="E175" s="64"/>
      <c r="F175" s="65"/>
      <c r="G175" s="64"/>
      <c r="H175" s="64"/>
      <c r="I175" s="64"/>
      <c r="J175" s="64"/>
      <c r="K175" s="64"/>
      <c r="L175" s="64"/>
      <c r="M175" s="64"/>
      <c r="N175" s="64"/>
      <c r="O175" s="54"/>
      <c r="P175" s="54"/>
      <c r="Q175" s="78"/>
      <c r="R175" s="54"/>
      <c r="S175" s="54"/>
      <c r="T175" s="54"/>
      <c r="U175" s="123"/>
      <c r="V175" s="54"/>
      <c r="W175" s="54"/>
    </row>
    <row r="176" spans="1:23" ht="23.25" customHeight="1">
      <c r="A176" s="194" t="s">
        <v>480</v>
      </c>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row>
    <row r="177" spans="1:23" ht="15.75" customHeight="1">
      <c r="A177" s="192" t="s">
        <v>98</v>
      </c>
      <c r="B177" s="192" t="s">
        <v>74</v>
      </c>
      <c r="C177" s="192" t="s">
        <v>65</v>
      </c>
      <c r="D177" s="192" t="s">
        <v>66</v>
      </c>
      <c r="E177" s="192" t="s">
        <v>67</v>
      </c>
      <c r="F177" s="193" t="s">
        <v>68</v>
      </c>
      <c r="G177" s="192" t="s">
        <v>69</v>
      </c>
      <c r="H177" s="196" t="s">
        <v>70</v>
      </c>
      <c r="I177" s="196"/>
      <c r="J177" s="196" t="s">
        <v>79</v>
      </c>
      <c r="K177" s="196"/>
      <c r="L177" s="196"/>
      <c r="M177" s="196"/>
      <c r="N177" s="188" t="s">
        <v>477</v>
      </c>
      <c r="O177" s="188"/>
      <c r="P177" s="188"/>
      <c r="Q177" s="188"/>
      <c r="R177" s="188"/>
      <c r="S177" s="188"/>
      <c r="T177" s="188"/>
      <c r="U177" s="188"/>
      <c r="V177" s="188"/>
    </row>
    <row r="178" spans="1:23" ht="15.75">
      <c r="A178" s="192"/>
      <c r="B178" s="192"/>
      <c r="C178" s="192"/>
      <c r="D178" s="192"/>
      <c r="E178" s="192"/>
      <c r="F178" s="193"/>
      <c r="G178" s="192"/>
      <c r="H178" s="195" t="s">
        <v>71</v>
      </c>
      <c r="I178" s="195" t="s">
        <v>165</v>
      </c>
      <c r="J178" s="12" t="s">
        <v>75</v>
      </c>
      <c r="K178" s="12" t="s">
        <v>76</v>
      </c>
      <c r="L178" s="12" t="s">
        <v>77</v>
      </c>
      <c r="M178" s="12" t="s">
        <v>78</v>
      </c>
      <c r="N178" s="189" t="s">
        <v>75</v>
      </c>
      <c r="O178" s="189"/>
      <c r="P178" s="189" t="s">
        <v>76</v>
      </c>
      <c r="Q178" s="189"/>
      <c r="R178" s="189"/>
      <c r="S178" s="189" t="s">
        <v>77</v>
      </c>
      <c r="T178" s="189"/>
      <c r="U178" s="189" t="s">
        <v>78</v>
      </c>
      <c r="V178" s="189"/>
    </row>
    <row r="179" spans="1:23" ht="31.5">
      <c r="A179" s="192"/>
      <c r="B179" s="192"/>
      <c r="C179" s="192"/>
      <c r="D179" s="192"/>
      <c r="E179" s="192"/>
      <c r="F179" s="193"/>
      <c r="G179" s="192"/>
      <c r="H179" s="195"/>
      <c r="I179" s="195"/>
      <c r="J179" s="68" t="s">
        <v>64</v>
      </c>
      <c r="K179" s="42" t="s">
        <v>64</v>
      </c>
      <c r="L179" s="42" t="s">
        <v>64</v>
      </c>
      <c r="M179" s="42" t="s">
        <v>64</v>
      </c>
      <c r="N179" s="49" t="s">
        <v>479</v>
      </c>
      <c r="O179" s="49" t="s">
        <v>478</v>
      </c>
      <c r="P179" s="49" t="s">
        <v>479</v>
      </c>
      <c r="Q179" s="49"/>
      <c r="R179" s="49" t="s">
        <v>478</v>
      </c>
      <c r="S179" s="49" t="s">
        <v>479</v>
      </c>
      <c r="T179" s="49" t="s">
        <v>478</v>
      </c>
      <c r="U179" s="49" t="s">
        <v>479</v>
      </c>
      <c r="V179" s="49" t="s">
        <v>478</v>
      </c>
    </row>
    <row r="180" spans="1:23" ht="33.75">
      <c r="A180" s="194" t="s">
        <v>359</v>
      </c>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row>
    <row r="181" spans="1:23" ht="153">
      <c r="A181" s="244"/>
      <c r="B181" s="244"/>
      <c r="C181" s="35" t="s">
        <v>360</v>
      </c>
      <c r="D181" s="20">
        <v>0.25</v>
      </c>
      <c r="E181" s="47" t="s">
        <v>100</v>
      </c>
      <c r="F181" s="24">
        <v>0.9</v>
      </c>
      <c r="G181" s="36" t="s">
        <v>361</v>
      </c>
      <c r="H181" s="15">
        <v>43102</v>
      </c>
      <c r="I181" s="15">
        <v>43464</v>
      </c>
      <c r="J181" s="69"/>
      <c r="K181" s="23">
        <v>0.3</v>
      </c>
      <c r="L181" s="47"/>
      <c r="M181" s="24">
        <v>0.9</v>
      </c>
      <c r="N181" s="100">
        <v>0.2</v>
      </c>
      <c r="O181" s="71" t="s">
        <v>605</v>
      </c>
      <c r="P181" s="54"/>
      <c r="Q181" s="78"/>
      <c r="R181" s="54"/>
      <c r="S181" s="54"/>
      <c r="T181" s="54"/>
      <c r="U181" s="123"/>
      <c r="V181" s="54"/>
    </row>
    <row r="182" spans="1:23" ht="90">
      <c r="A182" s="244"/>
      <c r="B182" s="244"/>
      <c r="C182" s="37" t="s">
        <v>362</v>
      </c>
      <c r="D182" s="20">
        <v>0.25</v>
      </c>
      <c r="E182" s="47" t="s">
        <v>100</v>
      </c>
      <c r="F182" s="24">
        <v>0.8</v>
      </c>
      <c r="G182" s="39" t="s">
        <v>363</v>
      </c>
      <c r="H182" s="15">
        <v>43102</v>
      </c>
      <c r="I182" s="15">
        <v>43464</v>
      </c>
      <c r="J182" s="69"/>
      <c r="K182" s="23">
        <v>0.3</v>
      </c>
      <c r="L182" s="47"/>
      <c r="M182" s="24">
        <v>0.8</v>
      </c>
      <c r="N182" s="100">
        <v>0.5</v>
      </c>
      <c r="O182" s="71" t="s">
        <v>606</v>
      </c>
      <c r="P182" s="54"/>
      <c r="Q182" s="78"/>
      <c r="R182" s="54"/>
      <c r="S182" s="54"/>
      <c r="T182" s="54"/>
      <c r="U182" s="123"/>
      <c r="V182" s="54"/>
    </row>
    <row r="183" spans="1:23">
      <c r="A183" s="58"/>
      <c r="B183" s="58"/>
      <c r="C183" s="58"/>
      <c r="D183" s="59">
        <f>SUM(D181:D182)</f>
        <v>0.5</v>
      </c>
      <c r="E183" s="58"/>
      <c r="F183" s="46"/>
      <c r="G183" s="58"/>
      <c r="H183" s="58"/>
      <c r="I183" s="58"/>
      <c r="J183" s="58"/>
      <c r="K183" s="58"/>
      <c r="L183" s="58"/>
      <c r="M183" s="58"/>
      <c r="N183" s="58"/>
      <c r="O183" s="54"/>
      <c r="P183" s="54"/>
      <c r="Q183" s="78"/>
      <c r="R183" s="54"/>
      <c r="S183" s="54"/>
      <c r="T183" s="54"/>
      <c r="U183" s="123"/>
      <c r="V183" s="54"/>
      <c r="W183" s="54"/>
    </row>
    <row r="184" spans="1:23" ht="33.75">
      <c r="A184" s="194" t="s">
        <v>480</v>
      </c>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row>
    <row r="185" spans="1:23" ht="18.75">
      <c r="A185" s="192" t="s">
        <v>98</v>
      </c>
      <c r="B185" s="192" t="s">
        <v>74</v>
      </c>
      <c r="C185" s="192" t="s">
        <v>65</v>
      </c>
      <c r="D185" s="192" t="s">
        <v>66</v>
      </c>
      <c r="E185" s="192" t="s">
        <v>67</v>
      </c>
      <c r="F185" s="193" t="s">
        <v>68</v>
      </c>
      <c r="G185" s="192" t="s">
        <v>69</v>
      </c>
      <c r="H185" s="196" t="s">
        <v>70</v>
      </c>
      <c r="I185" s="196"/>
      <c r="J185" s="196" t="s">
        <v>79</v>
      </c>
      <c r="K185" s="196"/>
      <c r="L185" s="196"/>
      <c r="M185" s="196"/>
      <c r="N185" s="188" t="s">
        <v>477</v>
      </c>
      <c r="O185" s="188"/>
      <c r="P185" s="188"/>
      <c r="Q185" s="188"/>
      <c r="R185" s="188"/>
      <c r="S185" s="188"/>
      <c r="T185" s="188"/>
      <c r="U185" s="188"/>
      <c r="V185" s="188"/>
    </row>
    <row r="186" spans="1:23" ht="15.75">
      <c r="A186" s="192"/>
      <c r="B186" s="192"/>
      <c r="C186" s="192"/>
      <c r="D186" s="192"/>
      <c r="E186" s="192"/>
      <c r="F186" s="193"/>
      <c r="G186" s="192"/>
      <c r="H186" s="195" t="s">
        <v>71</v>
      </c>
      <c r="I186" s="195" t="s">
        <v>165</v>
      </c>
      <c r="J186" s="12" t="s">
        <v>75</v>
      </c>
      <c r="K186" s="12" t="s">
        <v>76</v>
      </c>
      <c r="L186" s="12" t="s">
        <v>77</v>
      </c>
      <c r="M186" s="12" t="s">
        <v>78</v>
      </c>
      <c r="N186" s="189" t="s">
        <v>75</v>
      </c>
      <c r="O186" s="189"/>
      <c r="P186" s="189" t="s">
        <v>76</v>
      </c>
      <c r="Q186" s="189"/>
      <c r="R186" s="189"/>
      <c r="S186" s="189" t="s">
        <v>77</v>
      </c>
      <c r="T186" s="189"/>
      <c r="U186" s="189" t="s">
        <v>78</v>
      </c>
      <c r="V186" s="189"/>
    </row>
    <row r="187" spans="1:23" ht="31.5">
      <c r="A187" s="192"/>
      <c r="B187" s="192"/>
      <c r="C187" s="192"/>
      <c r="D187" s="192"/>
      <c r="E187" s="192"/>
      <c r="F187" s="193"/>
      <c r="G187" s="192"/>
      <c r="H187" s="195"/>
      <c r="I187" s="195"/>
      <c r="J187" s="68" t="s">
        <v>64</v>
      </c>
      <c r="K187" s="42" t="s">
        <v>64</v>
      </c>
      <c r="L187" s="42" t="s">
        <v>64</v>
      </c>
      <c r="M187" s="42" t="s">
        <v>64</v>
      </c>
      <c r="N187" s="49" t="s">
        <v>479</v>
      </c>
      <c r="O187" s="49" t="s">
        <v>478</v>
      </c>
      <c r="P187" s="49" t="s">
        <v>479</v>
      </c>
      <c r="Q187" s="49"/>
      <c r="R187" s="49" t="s">
        <v>478</v>
      </c>
      <c r="S187" s="49" t="s">
        <v>479</v>
      </c>
      <c r="T187" s="49" t="s">
        <v>478</v>
      </c>
      <c r="U187" s="49" t="s">
        <v>479</v>
      </c>
      <c r="V187" s="49" t="s">
        <v>478</v>
      </c>
    </row>
    <row r="188" spans="1:23" ht="33.75">
      <c r="A188" s="194" t="s">
        <v>364</v>
      </c>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row>
    <row r="189" spans="1:23" ht="280.5">
      <c r="A189" s="234" t="s">
        <v>167</v>
      </c>
      <c r="B189" s="228" t="s">
        <v>168</v>
      </c>
      <c r="C189" s="25" t="s">
        <v>365</v>
      </c>
      <c r="D189" s="26">
        <v>0.09</v>
      </c>
      <c r="E189" s="47" t="s">
        <v>106</v>
      </c>
      <c r="F189" s="47">
        <v>4</v>
      </c>
      <c r="G189" s="47" t="s">
        <v>366</v>
      </c>
      <c r="H189" s="21">
        <v>43101</v>
      </c>
      <c r="I189" s="21">
        <v>43465</v>
      </c>
      <c r="J189" s="26">
        <v>0.25</v>
      </c>
      <c r="K189" s="22">
        <v>2</v>
      </c>
      <c r="L189" s="22">
        <v>3</v>
      </c>
      <c r="M189" s="22">
        <v>4</v>
      </c>
      <c r="N189" s="32">
        <v>0.5</v>
      </c>
      <c r="O189" s="93" t="s">
        <v>607</v>
      </c>
      <c r="P189" s="54"/>
      <c r="Q189" s="78"/>
      <c r="R189" s="54"/>
      <c r="S189" s="54"/>
      <c r="T189" s="54"/>
      <c r="U189" s="123"/>
      <c r="V189" s="54"/>
    </row>
    <row r="190" spans="1:23" ht="76.5">
      <c r="A190" s="234"/>
      <c r="B190" s="228"/>
      <c r="C190" s="47" t="s">
        <v>367</v>
      </c>
      <c r="D190" s="26">
        <v>0.04</v>
      </c>
      <c r="E190" s="47" t="s">
        <v>106</v>
      </c>
      <c r="F190" s="47">
        <v>1</v>
      </c>
      <c r="G190" s="47" t="s">
        <v>368</v>
      </c>
      <c r="H190" s="21">
        <v>43101</v>
      </c>
      <c r="I190" s="21">
        <v>43465</v>
      </c>
      <c r="J190" s="26">
        <v>0.25</v>
      </c>
      <c r="K190" s="27">
        <v>0.5</v>
      </c>
      <c r="L190" s="27">
        <v>0.75</v>
      </c>
      <c r="M190" s="27">
        <v>1</v>
      </c>
      <c r="N190" s="32">
        <v>0.25</v>
      </c>
      <c r="O190" s="93" t="s">
        <v>608</v>
      </c>
      <c r="P190" s="54"/>
      <c r="Q190" s="78"/>
      <c r="R190" s="54"/>
      <c r="S190" s="54"/>
      <c r="T190" s="54"/>
      <c r="U190" s="123"/>
      <c r="V190" s="54"/>
    </row>
    <row r="191" spans="1:23" ht="153">
      <c r="A191" s="234"/>
      <c r="B191" s="228"/>
      <c r="C191" s="47" t="s">
        <v>369</v>
      </c>
      <c r="D191" s="26">
        <v>0.09</v>
      </c>
      <c r="E191" s="47" t="s">
        <v>106</v>
      </c>
      <c r="F191" s="47">
        <v>2</v>
      </c>
      <c r="G191" s="47" t="s">
        <v>370</v>
      </c>
      <c r="H191" s="21">
        <v>43101</v>
      </c>
      <c r="I191" s="21">
        <v>43373</v>
      </c>
      <c r="J191" s="26">
        <v>0.5</v>
      </c>
      <c r="K191" s="22"/>
      <c r="L191" s="22">
        <v>2</v>
      </c>
      <c r="M191" s="22"/>
      <c r="N191" s="32">
        <v>0</v>
      </c>
      <c r="O191" s="101" t="s">
        <v>609</v>
      </c>
      <c r="P191" s="54"/>
      <c r="Q191" s="78"/>
      <c r="R191" s="54"/>
      <c r="S191" s="54"/>
      <c r="T191" s="54"/>
      <c r="U191" s="123"/>
      <c r="V191" s="54"/>
    </row>
    <row r="192" spans="1:23" ht="382.5">
      <c r="A192" s="234"/>
      <c r="B192" s="228"/>
      <c r="C192" s="47" t="s">
        <v>371</v>
      </c>
      <c r="D192" s="26">
        <v>0.09</v>
      </c>
      <c r="E192" s="47" t="s">
        <v>106</v>
      </c>
      <c r="F192" s="47">
        <v>0.4</v>
      </c>
      <c r="G192" s="47" t="s">
        <v>372</v>
      </c>
      <c r="H192" s="21">
        <v>43101</v>
      </c>
      <c r="I192" s="21">
        <v>43465</v>
      </c>
      <c r="J192" s="26">
        <v>0.25</v>
      </c>
      <c r="K192" s="28">
        <v>0.2</v>
      </c>
      <c r="L192" s="28">
        <v>0.3</v>
      </c>
      <c r="M192" s="28">
        <v>0.4</v>
      </c>
      <c r="N192" s="32">
        <v>0.25</v>
      </c>
      <c r="O192" s="93" t="s">
        <v>610</v>
      </c>
      <c r="P192" s="54"/>
      <c r="Q192" s="78"/>
      <c r="R192" s="54"/>
      <c r="S192" s="54"/>
      <c r="T192" s="54"/>
      <c r="U192" s="123"/>
      <c r="V192" s="54"/>
    </row>
    <row r="193" spans="1:23" ht="191.25">
      <c r="A193" s="234"/>
      <c r="B193" s="228"/>
      <c r="C193" s="47" t="s">
        <v>373</v>
      </c>
      <c r="D193" s="26">
        <v>0.04</v>
      </c>
      <c r="E193" s="47" t="s">
        <v>106</v>
      </c>
      <c r="F193" s="47">
        <v>4</v>
      </c>
      <c r="G193" s="47" t="s">
        <v>374</v>
      </c>
      <c r="H193" s="21">
        <v>43101</v>
      </c>
      <c r="I193" s="21">
        <v>43465</v>
      </c>
      <c r="J193" s="26">
        <v>0.25</v>
      </c>
      <c r="K193" s="22">
        <v>2</v>
      </c>
      <c r="L193" s="22">
        <v>3</v>
      </c>
      <c r="M193" s="22">
        <v>4</v>
      </c>
      <c r="N193" s="32">
        <v>0.25</v>
      </c>
      <c r="O193" s="101" t="s">
        <v>611</v>
      </c>
      <c r="P193" s="54"/>
      <c r="Q193" s="78"/>
      <c r="R193" s="54"/>
      <c r="S193" s="54"/>
      <c r="T193" s="54"/>
      <c r="U193" s="123"/>
      <c r="V193" s="54"/>
    </row>
    <row r="194" spans="1:23" ht="293.25">
      <c r="A194" s="234"/>
      <c r="B194" s="228"/>
      <c r="C194" s="47" t="s">
        <v>375</v>
      </c>
      <c r="D194" s="26">
        <v>0.06</v>
      </c>
      <c r="E194" s="47" t="s">
        <v>106</v>
      </c>
      <c r="F194" s="47">
        <v>6</v>
      </c>
      <c r="G194" s="47" t="s">
        <v>376</v>
      </c>
      <c r="H194" s="21">
        <v>43101</v>
      </c>
      <c r="I194" s="21">
        <v>43465</v>
      </c>
      <c r="J194" s="26">
        <v>0.25</v>
      </c>
      <c r="K194" s="22">
        <v>3</v>
      </c>
      <c r="L194" s="22">
        <v>4</v>
      </c>
      <c r="M194" s="22">
        <v>6</v>
      </c>
      <c r="N194" s="32">
        <v>0.5</v>
      </c>
      <c r="O194" s="101" t="s">
        <v>612</v>
      </c>
      <c r="P194" s="54"/>
      <c r="Q194" s="78"/>
      <c r="R194" s="54"/>
      <c r="S194" s="54"/>
      <c r="T194" s="54"/>
      <c r="U194" s="123"/>
      <c r="V194" s="54"/>
    </row>
    <row r="195" spans="1:23" ht="409.5">
      <c r="A195" s="234"/>
      <c r="B195" s="228"/>
      <c r="C195" s="47" t="s">
        <v>377</v>
      </c>
      <c r="D195" s="26">
        <v>0.09</v>
      </c>
      <c r="E195" s="47" t="s">
        <v>106</v>
      </c>
      <c r="F195" s="47">
        <v>4</v>
      </c>
      <c r="G195" s="47" t="s">
        <v>378</v>
      </c>
      <c r="H195" s="21">
        <v>43101</v>
      </c>
      <c r="I195" s="21">
        <v>43465</v>
      </c>
      <c r="J195" s="26">
        <v>0.25</v>
      </c>
      <c r="K195" s="22">
        <v>2</v>
      </c>
      <c r="L195" s="22">
        <v>3</v>
      </c>
      <c r="M195" s="22">
        <v>4</v>
      </c>
      <c r="N195" s="32">
        <v>0.25</v>
      </c>
      <c r="O195" s="101" t="s">
        <v>613</v>
      </c>
      <c r="P195" s="54"/>
      <c r="Q195" s="78"/>
      <c r="R195" s="54"/>
      <c r="S195" s="54"/>
      <c r="T195" s="54"/>
      <c r="U195" s="123"/>
      <c r="V195" s="54"/>
    </row>
    <row r="196" spans="1:23">
      <c r="A196" s="58"/>
      <c r="B196" s="58"/>
      <c r="C196" s="58"/>
      <c r="D196" s="59">
        <f>SUM(D189:D195)</f>
        <v>0.5</v>
      </c>
      <c r="E196" s="58"/>
      <c r="F196" s="46"/>
      <c r="G196" s="58"/>
      <c r="H196" s="58"/>
      <c r="I196" s="58"/>
      <c r="J196" s="58"/>
      <c r="K196" s="58"/>
      <c r="L196" s="58"/>
      <c r="M196" s="58"/>
      <c r="N196" s="58"/>
      <c r="O196" s="54"/>
      <c r="P196" s="54"/>
      <c r="Q196" s="78"/>
      <c r="R196" s="54"/>
      <c r="S196" s="54"/>
      <c r="T196" s="54"/>
      <c r="U196" s="123"/>
      <c r="V196" s="54"/>
      <c r="W196" s="54"/>
    </row>
    <row r="197" spans="1:23" ht="33.75">
      <c r="A197" s="194" t="s">
        <v>480</v>
      </c>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row>
    <row r="198" spans="1:23" ht="18.75">
      <c r="A198" s="192" t="s">
        <v>98</v>
      </c>
      <c r="B198" s="192" t="s">
        <v>74</v>
      </c>
      <c r="C198" s="192" t="s">
        <v>65</v>
      </c>
      <c r="D198" s="192" t="s">
        <v>66</v>
      </c>
      <c r="E198" s="192" t="s">
        <v>67</v>
      </c>
      <c r="F198" s="193" t="s">
        <v>68</v>
      </c>
      <c r="G198" s="192" t="s">
        <v>69</v>
      </c>
      <c r="H198" s="196" t="s">
        <v>70</v>
      </c>
      <c r="I198" s="196"/>
      <c r="J198" s="196" t="s">
        <v>79</v>
      </c>
      <c r="K198" s="196"/>
      <c r="L198" s="196"/>
      <c r="M198" s="196"/>
      <c r="N198" s="188" t="s">
        <v>477</v>
      </c>
      <c r="O198" s="188"/>
      <c r="P198" s="188"/>
      <c r="Q198" s="188"/>
      <c r="R198" s="188"/>
      <c r="S198" s="188"/>
      <c r="T198" s="188"/>
      <c r="U198" s="188"/>
      <c r="V198" s="188"/>
    </row>
    <row r="199" spans="1:23" ht="15.75">
      <c r="A199" s="192"/>
      <c r="B199" s="192"/>
      <c r="C199" s="192"/>
      <c r="D199" s="192"/>
      <c r="E199" s="192"/>
      <c r="F199" s="193"/>
      <c r="G199" s="192"/>
      <c r="H199" s="195" t="s">
        <v>71</v>
      </c>
      <c r="I199" s="195" t="s">
        <v>165</v>
      </c>
      <c r="J199" s="12" t="s">
        <v>75</v>
      </c>
      <c r="K199" s="12" t="s">
        <v>76</v>
      </c>
      <c r="L199" s="12" t="s">
        <v>77</v>
      </c>
      <c r="M199" s="12" t="s">
        <v>78</v>
      </c>
      <c r="N199" s="189" t="s">
        <v>75</v>
      </c>
      <c r="O199" s="189"/>
      <c r="P199" s="189" t="s">
        <v>76</v>
      </c>
      <c r="Q199" s="189"/>
      <c r="R199" s="189"/>
      <c r="S199" s="189" t="s">
        <v>77</v>
      </c>
      <c r="T199" s="189"/>
      <c r="U199" s="189" t="s">
        <v>78</v>
      </c>
      <c r="V199" s="189"/>
    </row>
    <row r="200" spans="1:23" ht="31.5">
      <c r="A200" s="192"/>
      <c r="B200" s="192"/>
      <c r="C200" s="192"/>
      <c r="D200" s="192"/>
      <c r="E200" s="192"/>
      <c r="F200" s="193"/>
      <c r="G200" s="192"/>
      <c r="H200" s="195"/>
      <c r="I200" s="195"/>
      <c r="J200" s="68" t="s">
        <v>64</v>
      </c>
      <c r="K200" s="42" t="s">
        <v>64</v>
      </c>
      <c r="L200" s="42" t="s">
        <v>64</v>
      </c>
      <c r="M200" s="42" t="s">
        <v>64</v>
      </c>
      <c r="N200" s="49" t="s">
        <v>479</v>
      </c>
      <c r="O200" s="49" t="s">
        <v>478</v>
      </c>
      <c r="P200" s="49" t="s">
        <v>479</v>
      </c>
      <c r="Q200" s="49"/>
      <c r="R200" s="49" t="s">
        <v>478</v>
      </c>
      <c r="S200" s="49" t="s">
        <v>479</v>
      </c>
      <c r="T200" s="49" t="s">
        <v>478</v>
      </c>
      <c r="U200" s="49" t="s">
        <v>479</v>
      </c>
      <c r="V200" s="49" t="s">
        <v>478</v>
      </c>
    </row>
    <row r="201" spans="1:23" ht="33.75">
      <c r="A201" s="194" t="s">
        <v>379</v>
      </c>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row>
    <row r="202" spans="1:23" ht="299.25">
      <c r="A202" s="199" t="s">
        <v>167</v>
      </c>
      <c r="B202" s="199" t="s">
        <v>168</v>
      </c>
      <c r="C202" s="72" t="s">
        <v>380</v>
      </c>
      <c r="D202" s="29">
        <v>1.125E-2</v>
      </c>
      <c r="E202" s="16" t="s">
        <v>106</v>
      </c>
      <c r="F202" s="13">
        <v>150</v>
      </c>
      <c r="G202" s="47" t="s">
        <v>381</v>
      </c>
      <c r="H202" s="21">
        <v>43101</v>
      </c>
      <c r="I202" s="21">
        <v>43404</v>
      </c>
      <c r="J202" s="16">
        <v>0.3</v>
      </c>
      <c r="K202" s="16">
        <v>0.6</v>
      </c>
      <c r="L202" s="16">
        <v>0.9</v>
      </c>
      <c r="M202" s="16">
        <v>1</v>
      </c>
      <c r="N202" s="16">
        <v>0.81</v>
      </c>
      <c r="O202" s="69" t="s">
        <v>614</v>
      </c>
      <c r="P202" s="54"/>
      <c r="Q202" s="78"/>
      <c r="R202" s="54"/>
      <c r="S202" s="54"/>
      <c r="T202" s="54"/>
      <c r="U202" s="123"/>
      <c r="V202" s="54"/>
    </row>
    <row r="203" spans="1:23" ht="60">
      <c r="A203" s="225"/>
      <c r="B203" s="225"/>
      <c r="C203" s="72" t="s">
        <v>382</v>
      </c>
      <c r="D203" s="29">
        <v>6.2500000000000003E-3</v>
      </c>
      <c r="E203" s="16" t="s">
        <v>106</v>
      </c>
      <c r="F203" s="13">
        <v>1</v>
      </c>
      <c r="G203" s="228" t="s">
        <v>383</v>
      </c>
      <c r="H203" s="243">
        <v>43101</v>
      </c>
      <c r="I203" s="243">
        <v>43220</v>
      </c>
      <c r="J203" s="16">
        <v>0.75</v>
      </c>
      <c r="K203" s="16">
        <v>1</v>
      </c>
      <c r="L203" s="16"/>
      <c r="M203" s="16"/>
      <c r="N203" s="16">
        <v>0.4</v>
      </c>
      <c r="O203" s="228" t="s">
        <v>615</v>
      </c>
      <c r="P203" s="54"/>
      <c r="Q203" s="78"/>
      <c r="R203" s="54"/>
      <c r="S203" s="54"/>
      <c r="T203" s="54"/>
      <c r="U203" s="123"/>
      <c r="V203" s="54"/>
    </row>
    <row r="204" spans="1:23" ht="60">
      <c r="A204" s="225"/>
      <c r="B204" s="225"/>
      <c r="C204" s="72" t="s">
        <v>384</v>
      </c>
      <c r="D204" s="29">
        <v>6.2500000000000003E-3</v>
      </c>
      <c r="E204" s="16" t="s">
        <v>106</v>
      </c>
      <c r="F204" s="13">
        <v>3</v>
      </c>
      <c r="G204" s="228"/>
      <c r="H204" s="243"/>
      <c r="I204" s="243"/>
      <c r="J204" s="16">
        <v>0.75</v>
      </c>
      <c r="K204" s="16">
        <v>1</v>
      </c>
      <c r="L204" s="16"/>
      <c r="M204" s="16"/>
      <c r="N204" s="16">
        <v>0.4</v>
      </c>
      <c r="O204" s="228" t="s">
        <v>616</v>
      </c>
      <c r="P204" s="54"/>
      <c r="Q204" s="78"/>
      <c r="R204" s="54"/>
      <c r="S204" s="54"/>
      <c r="T204" s="54"/>
      <c r="U204" s="123"/>
      <c r="V204" s="54"/>
    </row>
    <row r="205" spans="1:23" ht="299.25">
      <c r="A205" s="225"/>
      <c r="B205" s="225"/>
      <c r="C205" s="72" t="s">
        <v>385</v>
      </c>
      <c r="D205" s="29">
        <v>1.125E-2</v>
      </c>
      <c r="E205" s="16" t="s">
        <v>106</v>
      </c>
      <c r="F205" s="13">
        <v>3</v>
      </c>
      <c r="G205" s="47" t="s">
        <v>386</v>
      </c>
      <c r="H205" s="21">
        <v>43101</v>
      </c>
      <c r="I205" s="21">
        <v>43251</v>
      </c>
      <c r="J205" s="16">
        <v>0.6</v>
      </c>
      <c r="K205" s="16">
        <v>1</v>
      </c>
      <c r="L205" s="16"/>
      <c r="M205" s="16"/>
      <c r="N205" s="16">
        <v>0.2</v>
      </c>
      <c r="O205" s="69" t="s">
        <v>617</v>
      </c>
      <c r="P205" s="54"/>
      <c r="Q205" s="78"/>
      <c r="R205" s="54"/>
      <c r="S205" s="54"/>
      <c r="T205" s="54"/>
      <c r="U205" s="123"/>
      <c r="V205" s="54"/>
    </row>
    <row r="206" spans="1:23" ht="409.5">
      <c r="A206" s="225"/>
      <c r="B206" s="225"/>
      <c r="C206" s="72" t="s">
        <v>387</v>
      </c>
      <c r="D206" s="29">
        <v>1.125E-2</v>
      </c>
      <c r="E206" s="16" t="s">
        <v>106</v>
      </c>
      <c r="F206" s="13">
        <v>1</v>
      </c>
      <c r="G206" s="47" t="s">
        <v>388</v>
      </c>
      <c r="H206" s="21">
        <v>43101</v>
      </c>
      <c r="I206" s="21">
        <v>43434</v>
      </c>
      <c r="J206" s="16">
        <v>0.27</v>
      </c>
      <c r="K206" s="16">
        <v>0.54</v>
      </c>
      <c r="L206" s="16">
        <v>0.81</v>
      </c>
      <c r="M206" s="16">
        <v>1</v>
      </c>
      <c r="N206" s="16">
        <v>0</v>
      </c>
      <c r="O206" s="69" t="s">
        <v>618</v>
      </c>
      <c r="P206" s="54"/>
      <c r="Q206" s="78"/>
      <c r="R206" s="54"/>
      <c r="S206" s="54"/>
      <c r="T206" s="54"/>
      <c r="U206" s="123"/>
      <c r="V206" s="54"/>
    </row>
    <row r="207" spans="1:23" ht="283.5">
      <c r="A207" s="225"/>
      <c r="B207" s="225"/>
      <c r="C207" s="33" t="s">
        <v>389</v>
      </c>
      <c r="D207" s="29">
        <v>1.125E-2</v>
      </c>
      <c r="E207" s="16" t="s">
        <v>100</v>
      </c>
      <c r="F207" s="16">
        <v>0.9</v>
      </c>
      <c r="G207" s="47" t="s">
        <v>390</v>
      </c>
      <c r="H207" s="21">
        <v>43101</v>
      </c>
      <c r="I207" s="21">
        <v>43434</v>
      </c>
      <c r="J207" s="16">
        <v>0.27</v>
      </c>
      <c r="K207" s="16">
        <v>0.54</v>
      </c>
      <c r="L207" s="16">
        <v>0.81</v>
      </c>
      <c r="M207" s="16">
        <v>1</v>
      </c>
      <c r="N207" s="16">
        <v>0.15</v>
      </c>
      <c r="O207" s="69" t="s">
        <v>619</v>
      </c>
      <c r="P207" s="54"/>
      <c r="Q207" s="78"/>
      <c r="R207" s="54"/>
      <c r="S207" s="54"/>
      <c r="T207" s="54"/>
      <c r="U207" s="123"/>
      <c r="V207" s="54"/>
    </row>
    <row r="208" spans="1:23" ht="204.75">
      <c r="A208" s="225"/>
      <c r="B208" s="225"/>
      <c r="C208" s="33" t="s">
        <v>391</v>
      </c>
      <c r="D208" s="29">
        <v>1.125E-2</v>
      </c>
      <c r="E208" s="16" t="s">
        <v>106</v>
      </c>
      <c r="F208" s="13">
        <v>2</v>
      </c>
      <c r="G208" s="47" t="s">
        <v>392</v>
      </c>
      <c r="H208" s="21">
        <v>43101</v>
      </c>
      <c r="I208" s="21">
        <v>43434</v>
      </c>
      <c r="J208" s="16">
        <v>0.27</v>
      </c>
      <c r="K208" s="16">
        <v>0.54</v>
      </c>
      <c r="L208" s="16">
        <v>0.81</v>
      </c>
      <c r="M208" s="16">
        <v>1</v>
      </c>
      <c r="N208" s="16">
        <v>0.15</v>
      </c>
      <c r="O208" s="69" t="s">
        <v>620</v>
      </c>
      <c r="P208" s="54"/>
      <c r="Q208" s="78"/>
      <c r="R208" s="54"/>
      <c r="S208" s="54"/>
      <c r="T208" s="54"/>
      <c r="U208" s="123"/>
      <c r="V208" s="54"/>
    </row>
    <row r="209" spans="1:22" ht="220.5">
      <c r="A209" s="225"/>
      <c r="B209" s="225"/>
      <c r="C209" s="33" t="s">
        <v>393</v>
      </c>
      <c r="D209" s="29">
        <v>1.125E-2</v>
      </c>
      <c r="E209" s="16" t="s">
        <v>106</v>
      </c>
      <c r="F209" s="13">
        <v>1</v>
      </c>
      <c r="G209" s="47" t="s">
        <v>394</v>
      </c>
      <c r="H209" s="21">
        <v>43101</v>
      </c>
      <c r="I209" s="21">
        <v>43434</v>
      </c>
      <c r="J209" s="16">
        <v>0.27</v>
      </c>
      <c r="K209" s="16">
        <v>0.54</v>
      </c>
      <c r="L209" s="16">
        <v>0.81</v>
      </c>
      <c r="M209" s="16">
        <v>1</v>
      </c>
      <c r="N209" s="16">
        <v>0.15</v>
      </c>
      <c r="O209" s="69" t="s">
        <v>621</v>
      </c>
      <c r="P209" s="54"/>
      <c r="Q209" s="78"/>
      <c r="R209" s="54"/>
      <c r="S209" s="54"/>
      <c r="T209" s="54"/>
      <c r="U209" s="123"/>
      <c r="V209" s="54"/>
    </row>
    <row r="210" spans="1:22" ht="409.5">
      <c r="A210" s="225"/>
      <c r="B210" s="225"/>
      <c r="C210" s="72" t="s">
        <v>395</v>
      </c>
      <c r="D210" s="29">
        <v>1.125E-2</v>
      </c>
      <c r="E210" s="16" t="s">
        <v>106</v>
      </c>
      <c r="F210" s="13">
        <v>1</v>
      </c>
      <c r="G210" s="47" t="s">
        <v>396</v>
      </c>
      <c r="H210" s="21">
        <v>43101</v>
      </c>
      <c r="I210" s="21">
        <v>43404</v>
      </c>
      <c r="J210" s="16">
        <v>0.3</v>
      </c>
      <c r="K210" s="16">
        <v>0.6</v>
      </c>
      <c r="L210" s="16">
        <v>0.9</v>
      </c>
      <c r="M210" s="16">
        <v>1</v>
      </c>
      <c r="N210" s="16">
        <v>0.15</v>
      </c>
      <c r="O210" s="69" t="s">
        <v>622</v>
      </c>
      <c r="P210" s="54"/>
      <c r="Q210" s="78"/>
      <c r="R210" s="54"/>
      <c r="S210" s="54"/>
      <c r="T210" s="54"/>
      <c r="U210" s="123"/>
      <c r="V210" s="54"/>
    </row>
    <row r="211" spans="1:22" ht="75">
      <c r="A211" s="225"/>
      <c r="B211" s="225"/>
      <c r="C211" s="72" t="s">
        <v>397</v>
      </c>
      <c r="D211" s="29">
        <v>1.125E-2</v>
      </c>
      <c r="E211" s="16" t="s">
        <v>106</v>
      </c>
      <c r="F211" s="13">
        <v>1</v>
      </c>
      <c r="G211" s="47" t="s">
        <v>398</v>
      </c>
      <c r="H211" s="21">
        <v>43101</v>
      </c>
      <c r="I211" s="21">
        <v>43373</v>
      </c>
      <c r="J211" s="16">
        <v>0.33</v>
      </c>
      <c r="K211" s="16">
        <v>0.66</v>
      </c>
      <c r="L211" s="16">
        <v>1</v>
      </c>
      <c r="M211" s="16"/>
      <c r="N211" s="16">
        <v>0</v>
      </c>
      <c r="O211" s="69" t="s">
        <v>623</v>
      </c>
      <c r="P211" s="54"/>
      <c r="Q211" s="78"/>
      <c r="R211" s="54"/>
      <c r="S211" s="54"/>
      <c r="T211" s="54"/>
      <c r="U211" s="123"/>
      <c r="V211" s="54"/>
    </row>
    <row r="212" spans="1:22" ht="409.5">
      <c r="A212" s="225"/>
      <c r="B212" s="225"/>
      <c r="C212" s="72" t="s">
        <v>399</v>
      </c>
      <c r="D212" s="29">
        <v>1.125E-2</v>
      </c>
      <c r="E212" s="16" t="s">
        <v>100</v>
      </c>
      <c r="F212" s="16">
        <v>0.9</v>
      </c>
      <c r="G212" s="47" t="s">
        <v>400</v>
      </c>
      <c r="H212" s="21">
        <v>43101</v>
      </c>
      <c r="I212" s="21">
        <v>43434</v>
      </c>
      <c r="J212" s="16">
        <v>0.27</v>
      </c>
      <c r="K212" s="16">
        <v>0.54</v>
      </c>
      <c r="L212" s="16">
        <v>0.81</v>
      </c>
      <c r="M212" s="16">
        <v>1</v>
      </c>
      <c r="N212" s="16">
        <v>0.15</v>
      </c>
      <c r="O212" s="69" t="s">
        <v>624</v>
      </c>
      <c r="P212" s="54"/>
      <c r="Q212" s="78"/>
      <c r="R212" s="54"/>
      <c r="S212" s="54"/>
      <c r="T212" s="54"/>
      <c r="U212" s="123"/>
      <c r="V212" s="54"/>
    </row>
    <row r="213" spans="1:22" ht="409.5">
      <c r="A213" s="225"/>
      <c r="B213" s="225"/>
      <c r="C213" s="72" t="s">
        <v>401</v>
      </c>
      <c r="D213" s="29">
        <v>1.125E-2</v>
      </c>
      <c r="E213" s="16" t="s">
        <v>100</v>
      </c>
      <c r="F213" s="16">
        <v>1</v>
      </c>
      <c r="G213" s="47" t="s">
        <v>402</v>
      </c>
      <c r="H213" s="21">
        <v>43101</v>
      </c>
      <c r="I213" s="21">
        <v>43465</v>
      </c>
      <c r="J213" s="16">
        <v>0.24</v>
      </c>
      <c r="K213" s="16">
        <v>0.48</v>
      </c>
      <c r="L213" s="16">
        <v>0.72</v>
      </c>
      <c r="M213" s="16">
        <v>1</v>
      </c>
      <c r="N213" s="16">
        <v>0.24</v>
      </c>
      <c r="O213" s="69" t="s">
        <v>625</v>
      </c>
      <c r="P213" s="54"/>
      <c r="Q213" s="78"/>
      <c r="R213" s="54"/>
      <c r="S213" s="54"/>
      <c r="T213" s="54"/>
      <c r="U213" s="123"/>
      <c r="V213" s="54"/>
    </row>
    <row r="214" spans="1:22" ht="252">
      <c r="A214" s="225"/>
      <c r="B214" s="225"/>
      <c r="C214" s="72" t="s">
        <v>403</v>
      </c>
      <c r="D214" s="29">
        <v>3.125E-2</v>
      </c>
      <c r="E214" s="16" t="s">
        <v>100</v>
      </c>
      <c r="F214" s="16">
        <v>1</v>
      </c>
      <c r="G214" s="47" t="s">
        <v>404</v>
      </c>
      <c r="H214" s="21">
        <v>43101</v>
      </c>
      <c r="I214" s="21">
        <v>43465</v>
      </c>
      <c r="J214" s="16">
        <v>0.24</v>
      </c>
      <c r="K214" s="16">
        <v>0.48</v>
      </c>
      <c r="L214" s="16">
        <v>0.72</v>
      </c>
      <c r="M214" s="16">
        <v>1</v>
      </c>
      <c r="N214" s="16">
        <v>0.15</v>
      </c>
      <c r="O214" s="69" t="s">
        <v>626</v>
      </c>
      <c r="P214" s="54"/>
      <c r="Q214" s="78"/>
      <c r="R214" s="54"/>
      <c r="S214" s="54"/>
      <c r="T214" s="54"/>
      <c r="U214" s="123"/>
      <c r="V214" s="54"/>
    </row>
    <row r="215" spans="1:22" ht="78.75">
      <c r="A215" s="225"/>
      <c r="B215" s="225"/>
      <c r="C215" s="72" t="s">
        <v>405</v>
      </c>
      <c r="D215" s="29">
        <v>3.125E-2</v>
      </c>
      <c r="E215" s="16" t="s">
        <v>100</v>
      </c>
      <c r="F215" s="16">
        <v>1</v>
      </c>
      <c r="G215" s="47" t="s">
        <v>406</v>
      </c>
      <c r="H215" s="21">
        <v>43101</v>
      </c>
      <c r="I215" s="21">
        <v>43465</v>
      </c>
      <c r="J215" s="16">
        <v>0.24</v>
      </c>
      <c r="K215" s="16">
        <v>0.48</v>
      </c>
      <c r="L215" s="16">
        <v>0.72</v>
      </c>
      <c r="M215" s="16">
        <v>1</v>
      </c>
      <c r="N215" s="16">
        <v>0.02</v>
      </c>
      <c r="O215" s="69" t="s">
        <v>627</v>
      </c>
      <c r="P215" s="54"/>
      <c r="Q215" s="78"/>
      <c r="R215" s="54"/>
      <c r="S215" s="54"/>
      <c r="T215" s="54"/>
      <c r="U215" s="123"/>
      <c r="V215" s="54"/>
    </row>
    <row r="216" spans="1:22" ht="409.5">
      <c r="A216" s="225"/>
      <c r="B216" s="225"/>
      <c r="C216" s="72" t="s">
        <v>407</v>
      </c>
      <c r="D216" s="29">
        <v>3.125E-2</v>
      </c>
      <c r="E216" s="16" t="s">
        <v>100</v>
      </c>
      <c r="F216" s="16">
        <v>0.9</v>
      </c>
      <c r="G216" s="47" t="s">
        <v>408</v>
      </c>
      <c r="H216" s="21">
        <v>43101</v>
      </c>
      <c r="I216" s="21">
        <v>43465</v>
      </c>
      <c r="J216" s="16">
        <v>0.24</v>
      </c>
      <c r="K216" s="16">
        <v>0.48</v>
      </c>
      <c r="L216" s="16">
        <v>0.72</v>
      </c>
      <c r="M216" s="16">
        <v>1</v>
      </c>
      <c r="N216" s="16">
        <v>0.24</v>
      </c>
      <c r="O216" s="69" t="s">
        <v>628</v>
      </c>
      <c r="P216" s="54"/>
      <c r="Q216" s="78"/>
      <c r="R216" s="54"/>
      <c r="S216" s="54"/>
      <c r="T216" s="54"/>
      <c r="U216" s="123"/>
      <c r="V216" s="54"/>
    </row>
    <row r="217" spans="1:22" ht="346.5">
      <c r="A217" s="225"/>
      <c r="B217" s="225"/>
      <c r="C217" s="72" t="s">
        <v>409</v>
      </c>
      <c r="D217" s="29">
        <v>3.125E-2</v>
      </c>
      <c r="E217" s="16" t="s">
        <v>100</v>
      </c>
      <c r="F217" s="16">
        <v>0.9</v>
      </c>
      <c r="G217" s="47" t="s">
        <v>410</v>
      </c>
      <c r="H217" s="21">
        <v>43101</v>
      </c>
      <c r="I217" s="21">
        <v>43465</v>
      </c>
      <c r="J217" s="16">
        <v>0.24</v>
      </c>
      <c r="K217" s="16">
        <v>0.48</v>
      </c>
      <c r="L217" s="16">
        <v>0.72</v>
      </c>
      <c r="M217" s="16">
        <v>1</v>
      </c>
      <c r="N217" s="16">
        <v>0.24</v>
      </c>
      <c r="O217" s="69" t="s">
        <v>629</v>
      </c>
      <c r="P217" s="54"/>
      <c r="Q217" s="78"/>
      <c r="R217" s="54"/>
      <c r="S217" s="54"/>
      <c r="T217" s="54"/>
      <c r="U217" s="123"/>
      <c r="V217" s="54"/>
    </row>
    <row r="218" spans="1:22" ht="60">
      <c r="A218" s="225"/>
      <c r="B218" s="225"/>
      <c r="C218" s="72" t="s">
        <v>411</v>
      </c>
      <c r="D218" s="29">
        <v>2.5000000000000001E-2</v>
      </c>
      <c r="E218" s="16" t="s">
        <v>100</v>
      </c>
      <c r="F218" s="16">
        <v>0.7</v>
      </c>
      <c r="G218" s="47" t="s">
        <v>412</v>
      </c>
      <c r="H218" s="21">
        <v>43101</v>
      </c>
      <c r="I218" s="21">
        <v>43434</v>
      </c>
      <c r="J218" s="16">
        <v>0.27</v>
      </c>
      <c r="K218" s="16">
        <v>0.54</v>
      </c>
      <c r="L218" s="16">
        <v>0.81</v>
      </c>
      <c r="M218" s="16">
        <v>1</v>
      </c>
      <c r="N218" s="16">
        <v>0</v>
      </c>
      <c r="O218" s="69" t="s">
        <v>623</v>
      </c>
      <c r="P218" s="54"/>
      <c r="Q218" s="78"/>
      <c r="R218" s="54"/>
      <c r="S218" s="54"/>
      <c r="T218" s="54"/>
      <c r="U218" s="123"/>
      <c r="V218" s="54"/>
    </row>
    <row r="219" spans="1:22" ht="60">
      <c r="A219" s="225"/>
      <c r="B219" s="225"/>
      <c r="C219" s="72" t="s">
        <v>413</v>
      </c>
      <c r="D219" s="29">
        <v>1.2500000000000001E-2</v>
      </c>
      <c r="E219" s="16" t="s">
        <v>106</v>
      </c>
      <c r="F219" s="13">
        <v>1</v>
      </c>
      <c r="G219" s="47" t="s">
        <v>414</v>
      </c>
      <c r="H219" s="21">
        <v>43101</v>
      </c>
      <c r="I219" s="21">
        <v>43434</v>
      </c>
      <c r="J219" s="16">
        <v>0.27</v>
      </c>
      <c r="K219" s="16">
        <v>0.54</v>
      </c>
      <c r="L219" s="16">
        <v>0.81</v>
      </c>
      <c r="M219" s="16">
        <v>1</v>
      </c>
      <c r="N219" s="16">
        <v>0</v>
      </c>
      <c r="O219" s="69" t="s">
        <v>623</v>
      </c>
      <c r="P219" s="54"/>
      <c r="Q219" s="78"/>
      <c r="R219" s="54"/>
      <c r="S219" s="54"/>
      <c r="T219" s="54"/>
      <c r="U219" s="123"/>
      <c r="V219" s="54"/>
    </row>
    <row r="220" spans="1:22" ht="409.5">
      <c r="A220" s="225"/>
      <c r="B220" s="225"/>
      <c r="C220" s="72" t="s">
        <v>415</v>
      </c>
      <c r="D220" s="29">
        <v>2.5000000000000001E-2</v>
      </c>
      <c r="E220" s="16" t="s">
        <v>106</v>
      </c>
      <c r="F220" s="13">
        <v>1</v>
      </c>
      <c r="G220" s="47" t="s">
        <v>416</v>
      </c>
      <c r="H220" s="21">
        <v>43101</v>
      </c>
      <c r="I220" s="21">
        <v>43434</v>
      </c>
      <c r="J220" s="16">
        <v>0.27</v>
      </c>
      <c r="K220" s="16">
        <v>0.54</v>
      </c>
      <c r="L220" s="16">
        <v>0.81</v>
      </c>
      <c r="M220" s="16">
        <v>1</v>
      </c>
      <c r="N220" s="16">
        <v>0.27</v>
      </c>
      <c r="O220" s="69" t="s">
        <v>630</v>
      </c>
      <c r="P220" s="54"/>
      <c r="Q220" s="78"/>
      <c r="R220" s="54"/>
      <c r="S220" s="54"/>
      <c r="T220" s="54"/>
      <c r="U220" s="123"/>
      <c r="V220" s="54"/>
    </row>
    <row r="221" spans="1:22" ht="47.25">
      <c r="A221" s="225"/>
      <c r="B221" s="225"/>
      <c r="C221" s="72" t="s">
        <v>417</v>
      </c>
      <c r="D221" s="29">
        <v>1.2500000000000001E-2</v>
      </c>
      <c r="E221" s="16" t="s">
        <v>106</v>
      </c>
      <c r="F221" s="13">
        <v>1</v>
      </c>
      <c r="G221" s="47" t="s">
        <v>418</v>
      </c>
      <c r="H221" s="21">
        <v>43101</v>
      </c>
      <c r="I221" s="21">
        <v>43434</v>
      </c>
      <c r="J221" s="16">
        <v>0.27</v>
      </c>
      <c r="K221" s="16">
        <v>0.54</v>
      </c>
      <c r="L221" s="16">
        <v>0.81</v>
      </c>
      <c r="M221" s="16">
        <v>1</v>
      </c>
      <c r="N221" s="16">
        <v>0</v>
      </c>
      <c r="O221" s="69" t="s">
        <v>623</v>
      </c>
      <c r="P221" s="54"/>
      <c r="Q221" s="78"/>
      <c r="R221" s="54"/>
      <c r="S221" s="54"/>
      <c r="T221" s="54"/>
      <c r="U221" s="123"/>
      <c r="V221" s="54"/>
    </row>
    <row r="222" spans="1:22" ht="236.25">
      <c r="A222" s="225"/>
      <c r="B222" s="225"/>
      <c r="C222" s="72" t="s">
        <v>419</v>
      </c>
      <c r="D222" s="29">
        <v>2.5000000000000001E-2</v>
      </c>
      <c r="E222" s="16" t="s">
        <v>106</v>
      </c>
      <c r="F222" s="13">
        <v>2</v>
      </c>
      <c r="G222" s="47" t="s">
        <v>420</v>
      </c>
      <c r="H222" s="21">
        <v>43101</v>
      </c>
      <c r="I222" s="21">
        <v>43434</v>
      </c>
      <c r="J222" s="16">
        <v>0.27</v>
      </c>
      <c r="K222" s="16">
        <v>0.54</v>
      </c>
      <c r="L222" s="16">
        <v>0.81</v>
      </c>
      <c r="M222" s="16">
        <v>1</v>
      </c>
      <c r="N222" s="16">
        <v>0.15</v>
      </c>
      <c r="O222" s="69" t="s">
        <v>631</v>
      </c>
      <c r="P222" s="54"/>
      <c r="Q222" s="78"/>
      <c r="R222" s="54"/>
      <c r="S222" s="54"/>
      <c r="T222" s="54"/>
      <c r="U222" s="123"/>
      <c r="V222" s="54"/>
    </row>
    <row r="223" spans="1:22" ht="78.75">
      <c r="A223" s="225"/>
      <c r="B223" s="225"/>
      <c r="C223" s="72" t="s">
        <v>421</v>
      </c>
      <c r="D223" s="29">
        <v>1.2500000000000001E-2</v>
      </c>
      <c r="E223" s="16" t="s">
        <v>106</v>
      </c>
      <c r="F223" s="13">
        <v>2</v>
      </c>
      <c r="G223" s="47" t="s">
        <v>422</v>
      </c>
      <c r="H223" s="21">
        <v>43101</v>
      </c>
      <c r="I223" s="21">
        <v>43434</v>
      </c>
      <c r="J223" s="16">
        <v>0.27</v>
      </c>
      <c r="K223" s="16">
        <v>0.54</v>
      </c>
      <c r="L223" s="16">
        <v>0.81</v>
      </c>
      <c r="M223" s="16">
        <v>1</v>
      </c>
      <c r="N223" s="16">
        <v>0.15</v>
      </c>
      <c r="O223" s="69" t="s">
        <v>632</v>
      </c>
      <c r="P223" s="54"/>
      <c r="Q223" s="78"/>
      <c r="R223" s="54"/>
      <c r="S223" s="54"/>
      <c r="T223" s="54"/>
      <c r="U223" s="123"/>
      <c r="V223" s="54"/>
    </row>
    <row r="224" spans="1:22" ht="409.5">
      <c r="A224" s="225"/>
      <c r="B224" s="225"/>
      <c r="C224" s="72" t="s">
        <v>423</v>
      </c>
      <c r="D224" s="29">
        <v>1.2500000000000001E-2</v>
      </c>
      <c r="E224" s="16" t="s">
        <v>100</v>
      </c>
      <c r="F224" s="16">
        <v>1</v>
      </c>
      <c r="G224" s="47" t="s">
        <v>424</v>
      </c>
      <c r="H224" s="21">
        <v>43101</v>
      </c>
      <c r="I224" s="21">
        <v>43434</v>
      </c>
      <c r="J224" s="16">
        <v>0.27</v>
      </c>
      <c r="K224" s="16">
        <v>0.54</v>
      </c>
      <c r="L224" s="16">
        <v>0.81</v>
      </c>
      <c r="M224" s="16">
        <v>1</v>
      </c>
      <c r="N224" s="16">
        <v>0.15</v>
      </c>
      <c r="O224" s="69" t="s">
        <v>633</v>
      </c>
      <c r="P224" s="54"/>
      <c r="Q224" s="78"/>
      <c r="R224" s="54"/>
      <c r="S224" s="54"/>
      <c r="T224" s="54"/>
      <c r="U224" s="123"/>
      <c r="V224" s="54"/>
    </row>
    <row r="225" spans="1:23" ht="94.5">
      <c r="A225" s="225"/>
      <c r="B225" s="225"/>
      <c r="C225" s="72" t="s">
        <v>425</v>
      </c>
      <c r="D225" s="29">
        <v>0.01</v>
      </c>
      <c r="E225" s="16" t="s">
        <v>100</v>
      </c>
      <c r="F225" s="16">
        <v>1</v>
      </c>
      <c r="G225" s="47" t="s">
        <v>426</v>
      </c>
      <c r="H225" s="21">
        <v>43101</v>
      </c>
      <c r="I225" s="21">
        <v>43434</v>
      </c>
      <c r="J225" s="16">
        <v>0.27</v>
      </c>
      <c r="K225" s="16">
        <v>0.54</v>
      </c>
      <c r="L225" s="16">
        <v>0.81</v>
      </c>
      <c r="M225" s="16">
        <v>1</v>
      </c>
      <c r="N225" s="16">
        <v>1</v>
      </c>
      <c r="O225" s="69" t="s">
        <v>634</v>
      </c>
      <c r="P225" s="54"/>
      <c r="Q225" s="78"/>
      <c r="R225" s="54"/>
      <c r="S225" s="54"/>
      <c r="T225" s="54"/>
      <c r="U225" s="123"/>
      <c r="V225" s="54"/>
    </row>
    <row r="226" spans="1:23" ht="252">
      <c r="A226" s="225"/>
      <c r="B226" s="225"/>
      <c r="C226" s="72" t="s">
        <v>427</v>
      </c>
      <c r="D226" s="29">
        <v>0.01</v>
      </c>
      <c r="E226" s="16" t="s">
        <v>100</v>
      </c>
      <c r="F226" s="16">
        <v>0.9</v>
      </c>
      <c r="G226" s="47" t="s">
        <v>428</v>
      </c>
      <c r="H226" s="21">
        <v>43101</v>
      </c>
      <c r="I226" s="21">
        <v>43190</v>
      </c>
      <c r="J226" s="16">
        <v>1</v>
      </c>
      <c r="K226" s="16"/>
      <c r="L226" s="16"/>
      <c r="M226" s="16"/>
      <c r="N226" s="16">
        <v>0.3</v>
      </c>
      <c r="O226" s="69" t="s">
        <v>635</v>
      </c>
      <c r="P226" s="54"/>
      <c r="Q226" s="78"/>
      <c r="R226" s="54"/>
      <c r="S226" s="54"/>
      <c r="T226" s="54"/>
      <c r="U226" s="123"/>
      <c r="V226" s="54"/>
    </row>
    <row r="227" spans="1:23" ht="135">
      <c r="A227" s="225"/>
      <c r="B227" s="225"/>
      <c r="C227" s="72" t="s">
        <v>429</v>
      </c>
      <c r="D227" s="29">
        <v>8.7500000000000008E-3</v>
      </c>
      <c r="E227" s="16" t="s">
        <v>100</v>
      </c>
      <c r="F227" s="16">
        <v>0.9</v>
      </c>
      <c r="G227" s="47" t="s">
        <v>430</v>
      </c>
      <c r="H227" s="21">
        <v>43101</v>
      </c>
      <c r="I227" s="21">
        <v>43434</v>
      </c>
      <c r="J227" s="16">
        <v>0.27</v>
      </c>
      <c r="K227" s="16">
        <v>0.54</v>
      </c>
      <c r="L227" s="16">
        <v>0.81</v>
      </c>
      <c r="M227" s="16">
        <v>1</v>
      </c>
      <c r="N227" s="16">
        <v>0</v>
      </c>
      <c r="O227" s="69" t="s">
        <v>623</v>
      </c>
      <c r="P227" s="54"/>
      <c r="Q227" s="78"/>
      <c r="R227" s="54"/>
      <c r="S227" s="54"/>
      <c r="T227" s="54"/>
      <c r="U227" s="123"/>
      <c r="V227" s="54"/>
    </row>
    <row r="228" spans="1:23" ht="126">
      <c r="A228" s="225"/>
      <c r="B228" s="225"/>
      <c r="C228" s="72" t="s">
        <v>431</v>
      </c>
      <c r="D228" s="29">
        <v>8.7500000000000008E-3</v>
      </c>
      <c r="E228" s="16" t="s">
        <v>100</v>
      </c>
      <c r="F228" s="16">
        <v>0.9</v>
      </c>
      <c r="G228" s="47" t="s">
        <v>432</v>
      </c>
      <c r="H228" s="21">
        <v>43101</v>
      </c>
      <c r="I228" s="21">
        <v>43434</v>
      </c>
      <c r="J228" s="16">
        <v>0.27</v>
      </c>
      <c r="K228" s="16">
        <v>0.54</v>
      </c>
      <c r="L228" s="16">
        <v>0.81</v>
      </c>
      <c r="M228" s="16">
        <v>1</v>
      </c>
      <c r="N228" s="16">
        <v>1</v>
      </c>
      <c r="O228" s="69" t="s">
        <v>636</v>
      </c>
      <c r="P228" s="54"/>
      <c r="Q228" s="78"/>
      <c r="R228" s="54"/>
      <c r="S228" s="54"/>
      <c r="T228" s="54"/>
      <c r="U228" s="123"/>
      <c r="V228" s="54"/>
    </row>
    <row r="229" spans="1:23" ht="189">
      <c r="A229" s="225"/>
      <c r="B229" s="225"/>
      <c r="C229" s="72" t="s">
        <v>433</v>
      </c>
      <c r="D229" s="29">
        <v>0.01</v>
      </c>
      <c r="E229" s="16" t="s">
        <v>106</v>
      </c>
      <c r="F229" s="13">
        <v>25</v>
      </c>
      <c r="G229" s="47" t="s">
        <v>434</v>
      </c>
      <c r="H229" s="21">
        <v>43101</v>
      </c>
      <c r="I229" s="21">
        <v>43434</v>
      </c>
      <c r="J229" s="16">
        <v>0.27</v>
      </c>
      <c r="K229" s="16">
        <v>0.54</v>
      </c>
      <c r="L229" s="16">
        <v>0.81</v>
      </c>
      <c r="M229" s="16">
        <v>1</v>
      </c>
      <c r="N229" s="16">
        <v>0.1</v>
      </c>
      <c r="O229" s="69" t="s">
        <v>637</v>
      </c>
      <c r="P229" s="54"/>
      <c r="Q229" s="78"/>
      <c r="R229" s="54"/>
      <c r="S229" s="54"/>
      <c r="T229" s="54"/>
      <c r="U229" s="123"/>
      <c r="V229" s="54"/>
    </row>
    <row r="230" spans="1:23" ht="105">
      <c r="A230" s="225"/>
      <c r="B230" s="225"/>
      <c r="C230" s="72" t="s">
        <v>435</v>
      </c>
      <c r="D230" s="29">
        <v>0.01</v>
      </c>
      <c r="E230" s="16" t="s">
        <v>106</v>
      </c>
      <c r="F230" s="13">
        <v>50</v>
      </c>
      <c r="G230" s="47" t="s">
        <v>436</v>
      </c>
      <c r="H230" s="21">
        <v>43101</v>
      </c>
      <c r="I230" s="21">
        <v>43434</v>
      </c>
      <c r="J230" s="16">
        <v>0.27</v>
      </c>
      <c r="K230" s="16">
        <v>0.54</v>
      </c>
      <c r="L230" s="16">
        <v>0.81</v>
      </c>
      <c r="M230" s="16">
        <v>1</v>
      </c>
      <c r="N230" s="16">
        <v>0</v>
      </c>
      <c r="O230" s="69" t="s">
        <v>623</v>
      </c>
      <c r="P230" s="54"/>
      <c r="Q230" s="78"/>
      <c r="R230" s="54"/>
      <c r="S230" s="54"/>
      <c r="T230" s="54"/>
      <c r="U230" s="123"/>
      <c r="V230" s="54"/>
    </row>
    <row r="231" spans="1:23" ht="346.5">
      <c r="A231" s="225"/>
      <c r="B231" s="225"/>
      <c r="C231" s="72" t="s">
        <v>437</v>
      </c>
      <c r="D231" s="29">
        <v>0.01</v>
      </c>
      <c r="E231" s="16" t="s">
        <v>106</v>
      </c>
      <c r="F231" s="13">
        <v>3</v>
      </c>
      <c r="G231" s="47" t="s">
        <v>438</v>
      </c>
      <c r="H231" s="21">
        <v>43101</v>
      </c>
      <c r="I231" s="21">
        <v>43434</v>
      </c>
      <c r="J231" s="16">
        <v>0.27</v>
      </c>
      <c r="K231" s="16">
        <v>0.54</v>
      </c>
      <c r="L231" s="16">
        <v>0.81</v>
      </c>
      <c r="M231" s="16">
        <v>1</v>
      </c>
      <c r="N231" s="16">
        <v>1</v>
      </c>
      <c r="O231" s="69" t="s">
        <v>638</v>
      </c>
      <c r="P231" s="54"/>
      <c r="Q231" s="78"/>
      <c r="R231" s="54"/>
      <c r="S231" s="54"/>
      <c r="T231" s="54"/>
      <c r="U231" s="123"/>
      <c r="V231" s="54"/>
    </row>
    <row r="232" spans="1:23" ht="189">
      <c r="A232" s="225"/>
      <c r="B232" s="225"/>
      <c r="C232" s="72" t="s">
        <v>439</v>
      </c>
      <c r="D232" s="29">
        <v>0.01</v>
      </c>
      <c r="E232" s="16" t="s">
        <v>100</v>
      </c>
      <c r="F232" s="16">
        <v>1</v>
      </c>
      <c r="G232" s="47" t="s">
        <v>440</v>
      </c>
      <c r="H232" s="21">
        <v>43101</v>
      </c>
      <c r="I232" s="21">
        <v>43434</v>
      </c>
      <c r="J232" s="16">
        <v>0.27</v>
      </c>
      <c r="K232" s="16">
        <v>0.54</v>
      </c>
      <c r="L232" s="16">
        <v>0.81</v>
      </c>
      <c r="M232" s="16">
        <v>1</v>
      </c>
      <c r="N232" s="16">
        <v>0.1</v>
      </c>
      <c r="O232" s="69" t="s">
        <v>637</v>
      </c>
      <c r="P232" s="54"/>
      <c r="Q232" s="78"/>
      <c r="R232" s="54"/>
      <c r="S232" s="54"/>
      <c r="T232" s="54"/>
      <c r="U232" s="123"/>
      <c r="V232" s="54"/>
    </row>
    <row r="233" spans="1:23" ht="204.75">
      <c r="A233" s="225"/>
      <c r="B233" s="225"/>
      <c r="C233" s="72" t="s">
        <v>441</v>
      </c>
      <c r="D233" s="29">
        <v>7.4999999999999997E-3</v>
      </c>
      <c r="E233" s="16" t="s">
        <v>106</v>
      </c>
      <c r="F233" s="13">
        <v>3</v>
      </c>
      <c r="G233" s="47" t="s">
        <v>442</v>
      </c>
      <c r="H233" s="21">
        <v>43101</v>
      </c>
      <c r="I233" s="21">
        <v>43434</v>
      </c>
      <c r="J233" s="16">
        <v>0.27</v>
      </c>
      <c r="K233" s="16">
        <v>0.54</v>
      </c>
      <c r="L233" s="16">
        <v>0.81</v>
      </c>
      <c r="M233" s="16">
        <v>1</v>
      </c>
      <c r="N233" s="16">
        <v>0.4</v>
      </c>
      <c r="O233" s="69" t="s">
        <v>639</v>
      </c>
      <c r="P233" s="54"/>
      <c r="Q233" s="78"/>
      <c r="R233" s="54"/>
      <c r="S233" s="54"/>
      <c r="T233" s="54"/>
      <c r="U233" s="123"/>
      <c r="V233" s="54"/>
    </row>
    <row r="234" spans="1:23" ht="94.5">
      <c r="A234" s="225"/>
      <c r="B234" s="225"/>
      <c r="C234" s="72" t="s">
        <v>443</v>
      </c>
      <c r="D234" s="29">
        <v>0.01</v>
      </c>
      <c r="E234" s="16" t="s">
        <v>100</v>
      </c>
      <c r="F234" s="16">
        <v>1</v>
      </c>
      <c r="G234" s="47" t="s">
        <v>444</v>
      </c>
      <c r="H234" s="21">
        <v>43101</v>
      </c>
      <c r="I234" s="21">
        <v>43434</v>
      </c>
      <c r="J234" s="16">
        <v>0.27</v>
      </c>
      <c r="K234" s="16">
        <v>0.54</v>
      </c>
      <c r="L234" s="16">
        <v>0.81</v>
      </c>
      <c r="M234" s="16">
        <v>1</v>
      </c>
      <c r="N234" s="16">
        <v>1</v>
      </c>
      <c r="O234" s="69" t="s">
        <v>640</v>
      </c>
      <c r="P234" s="54"/>
      <c r="Q234" s="78"/>
      <c r="R234" s="54"/>
      <c r="S234" s="54"/>
      <c r="T234" s="54"/>
      <c r="U234" s="123"/>
      <c r="V234" s="54"/>
    </row>
    <row r="235" spans="1:23" ht="173.25">
      <c r="A235" s="225"/>
      <c r="B235" s="225"/>
      <c r="C235" s="72" t="s">
        <v>445</v>
      </c>
      <c r="D235" s="29">
        <v>0.01</v>
      </c>
      <c r="E235" s="16" t="s">
        <v>106</v>
      </c>
      <c r="F235" s="17">
        <v>3500</v>
      </c>
      <c r="G235" s="47" t="s">
        <v>446</v>
      </c>
      <c r="H235" s="21">
        <v>43101</v>
      </c>
      <c r="I235" s="21">
        <v>43434</v>
      </c>
      <c r="J235" s="16">
        <v>0.27</v>
      </c>
      <c r="K235" s="16">
        <v>0.54</v>
      </c>
      <c r="L235" s="16">
        <v>0.81</v>
      </c>
      <c r="M235" s="16">
        <v>1</v>
      </c>
      <c r="N235" s="16">
        <v>0.1</v>
      </c>
      <c r="O235" s="69" t="s">
        <v>641</v>
      </c>
      <c r="P235" s="54"/>
      <c r="Q235" s="78"/>
      <c r="R235" s="54"/>
      <c r="S235" s="54"/>
      <c r="T235" s="54"/>
      <c r="U235" s="123"/>
      <c r="V235" s="54"/>
    </row>
    <row r="236" spans="1:23" ht="75">
      <c r="A236" s="225"/>
      <c r="B236" s="225"/>
      <c r="C236" s="72" t="s">
        <v>447</v>
      </c>
      <c r="D236" s="29">
        <v>0.01</v>
      </c>
      <c r="E236" s="16" t="s">
        <v>106</v>
      </c>
      <c r="F236" s="13">
        <v>9</v>
      </c>
      <c r="G236" s="47" t="s">
        <v>448</v>
      </c>
      <c r="H236" s="21">
        <v>43101</v>
      </c>
      <c r="I236" s="21">
        <v>43434</v>
      </c>
      <c r="J236" s="16">
        <v>0.27</v>
      </c>
      <c r="K236" s="16">
        <v>0.54</v>
      </c>
      <c r="L236" s="16">
        <v>0.81</v>
      </c>
      <c r="M236" s="16">
        <v>1</v>
      </c>
      <c r="N236" s="16">
        <v>0</v>
      </c>
      <c r="O236" s="69" t="s">
        <v>642</v>
      </c>
      <c r="P236" s="54"/>
      <c r="Q236" s="78"/>
      <c r="R236" s="54"/>
      <c r="S236" s="54"/>
      <c r="T236" s="54"/>
      <c r="U236" s="123"/>
      <c r="V236" s="54"/>
    </row>
    <row r="237" spans="1:23" ht="189">
      <c r="A237" s="225"/>
      <c r="B237" s="225"/>
      <c r="C237" s="72" t="s">
        <v>449</v>
      </c>
      <c r="D237" s="29">
        <v>0.01</v>
      </c>
      <c r="E237" s="16" t="s">
        <v>106</v>
      </c>
      <c r="F237" s="13">
        <v>2</v>
      </c>
      <c r="G237" s="47" t="s">
        <v>450</v>
      </c>
      <c r="H237" s="21">
        <v>43101</v>
      </c>
      <c r="I237" s="21">
        <v>43434</v>
      </c>
      <c r="J237" s="16">
        <v>0.27</v>
      </c>
      <c r="K237" s="16">
        <v>0.54</v>
      </c>
      <c r="L237" s="16">
        <v>0.81</v>
      </c>
      <c r="M237" s="16">
        <v>1</v>
      </c>
      <c r="N237" s="16">
        <v>0.1</v>
      </c>
      <c r="O237" s="69" t="s">
        <v>637</v>
      </c>
      <c r="P237" s="54"/>
      <c r="Q237" s="78"/>
      <c r="R237" s="54"/>
      <c r="S237" s="54"/>
      <c r="T237" s="54"/>
      <c r="U237" s="123"/>
      <c r="V237" s="54"/>
    </row>
    <row r="238" spans="1:23">
      <c r="A238" s="58"/>
      <c r="B238" s="58"/>
      <c r="C238" s="58"/>
      <c r="D238" s="59">
        <f>SUM(D202:D237)</f>
        <v>0.50000000000000011</v>
      </c>
      <c r="E238" s="58"/>
      <c r="F238" s="46"/>
      <c r="G238" s="58"/>
      <c r="H238" s="58"/>
      <c r="I238" s="58"/>
      <c r="J238" s="58"/>
      <c r="K238" s="58"/>
      <c r="L238" s="58"/>
      <c r="M238" s="58"/>
      <c r="N238" s="58"/>
      <c r="O238" s="54"/>
      <c r="P238" s="54"/>
      <c r="Q238" s="78"/>
      <c r="R238" s="54"/>
      <c r="S238" s="54"/>
      <c r="T238" s="54"/>
      <c r="U238" s="123"/>
      <c r="V238" s="54"/>
      <c r="W238" s="54"/>
    </row>
    <row r="239" spans="1:23" ht="33.75">
      <c r="A239" s="194" t="s">
        <v>480</v>
      </c>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row>
    <row r="240" spans="1:23" ht="18.75">
      <c r="A240" s="192" t="s">
        <v>98</v>
      </c>
      <c r="B240" s="192" t="s">
        <v>74</v>
      </c>
      <c r="C240" s="192" t="s">
        <v>65</v>
      </c>
      <c r="D240" s="192" t="s">
        <v>66</v>
      </c>
      <c r="E240" s="192" t="s">
        <v>67</v>
      </c>
      <c r="F240" s="193" t="s">
        <v>68</v>
      </c>
      <c r="G240" s="192" t="s">
        <v>69</v>
      </c>
      <c r="H240" s="196" t="s">
        <v>70</v>
      </c>
      <c r="I240" s="196"/>
      <c r="J240" s="196" t="s">
        <v>79</v>
      </c>
      <c r="K240" s="196"/>
      <c r="L240" s="196"/>
      <c r="M240" s="196"/>
      <c r="N240" s="188" t="s">
        <v>477</v>
      </c>
      <c r="O240" s="188"/>
      <c r="P240" s="188"/>
      <c r="Q240" s="188"/>
      <c r="R240" s="188"/>
      <c r="S240" s="188"/>
      <c r="T240" s="188"/>
      <c r="U240" s="188"/>
      <c r="V240" s="188"/>
    </row>
    <row r="241" spans="1:23" ht="15.75">
      <c r="A241" s="192"/>
      <c r="B241" s="192"/>
      <c r="C241" s="192"/>
      <c r="D241" s="192"/>
      <c r="E241" s="192"/>
      <c r="F241" s="193"/>
      <c r="G241" s="192"/>
      <c r="H241" s="195" t="s">
        <v>71</v>
      </c>
      <c r="I241" s="195" t="s">
        <v>165</v>
      </c>
      <c r="J241" s="12" t="s">
        <v>75</v>
      </c>
      <c r="K241" s="12" t="s">
        <v>76</v>
      </c>
      <c r="L241" s="12" t="s">
        <v>77</v>
      </c>
      <c r="M241" s="12" t="s">
        <v>78</v>
      </c>
      <c r="N241" s="189" t="s">
        <v>75</v>
      </c>
      <c r="O241" s="189"/>
      <c r="P241" s="189" t="s">
        <v>76</v>
      </c>
      <c r="Q241" s="189"/>
      <c r="R241" s="189"/>
      <c r="S241" s="189" t="s">
        <v>77</v>
      </c>
      <c r="T241" s="189"/>
      <c r="U241" s="189" t="s">
        <v>78</v>
      </c>
      <c r="V241" s="189"/>
    </row>
    <row r="242" spans="1:23" ht="31.5">
      <c r="A242" s="192"/>
      <c r="B242" s="192"/>
      <c r="C242" s="192"/>
      <c r="D242" s="192"/>
      <c r="E242" s="192"/>
      <c r="F242" s="193"/>
      <c r="G242" s="192"/>
      <c r="H242" s="195"/>
      <c r="I242" s="195"/>
      <c r="J242" s="68" t="s">
        <v>64</v>
      </c>
      <c r="K242" s="42" t="s">
        <v>64</v>
      </c>
      <c r="L242" s="42" t="s">
        <v>64</v>
      </c>
      <c r="M242" s="42" t="s">
        <v>64</v>
      </c>
      <c r="N242" s="49" t="s">
        <v>479</v>
      </c>
      <c r="O242" s="49" t="s">
        <v>478</v>
      </c>
      <c r="P242" s="49" t="s">
        <v>479</v>
      </c>
      <c r="Q242" s="49"/>
      <c r="R242" s="49" t="s">
        <v>478</v>
      </c>
      <c r="S242" s="49" t="s">
        <v>479</v>
      </c>
      <c r="T242" s="49" t="s">
        <v>478</v>
      </c>
      <c r="U242" s="49" t="s">
        <v>479</v>
      </c>
      <c r="V242" s="49" t="s">
        <v>478</v>
      </c>
    </row>
    <row r="243" spans="1:23" s="55" customFormat="1" ht="33.75">
      <c r="A243" s="194" t="s">
        <v>451</v>
      </c>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row>
    <row r="244" spans="1:23" ht="378">
      <c r="A244" s="30" t="s">
        <v>167</v>
      </c>
      <c r="B244" s="30" t="s">
        <v>168</v>
      </c>
      <c r="C244" s="47" t="s">
        <v>452</v>
      </c>
      <c r="D244" s="20">
        <v>0.5</v>
      </c>
      <c r="E244" s="47" t="s">
        <v>100</v>
      </c>
      <c r="F244" s="20">
        <v>1</v>
      </c>
      <c r="G244" s="47" t="s">
        <v>453</v>
      </c>
      <c r="H244" s="31">
        <v>43101</v>
      </c>
      <c r="I244" s="21">
        <v>43465</v>
      </c>
      <c r="J244" s="70">
        <v>0.15</v>
      </c>
      <c r="K244" s="48">
        <v>0.3</v>
      </c>
      <c r="L244" s="48">
        <v>0.7</v>
      </c>
      <c r="M244" s="48">
        <v>1</v>
      </c>
      <c r="N244" s="103">
        <v>0.1</v>
      </c>
      <c r="O244" s="69" t="s">
        <v>643</v>
      </c>
      <c r="P244" s="54"/>
      <c r="Q244" s="78"/>
      <c r="R244" s="54"/>
      <c r="S244" s="54"/>
      <c r="T244" s="54"/>
      <c r="U244" s="123"/>
      <c r="V244" s="54"/>
    </row>
    <row r="245" spans="1:23">
      <c r="A245" s="58"/>
      <c r="B245" s="58"/>
      <c r="C245" s="58"/>
      <c r="D245" s="59">
        <f>+D244</f>
        <v>0.5</v>
      </c>
      <c r="E245" s="58"/>
      <c r="F245" s="46"/>
      <c r="G245" s="58"/>
      <c r="H245" s="58"/>
      <c r="I245" s="58"/>
      <c r="J245" s="58"/>
      <c r="K245" s="58"/>
      <c r="L245" s="58"/>
      <c r="M245" s="58"/>
      <c r="N245" s="58"/>
      <c r="O245" s="54"/>
      <c r="P245" s="54"/>
      <c r="Q245" s="78"/>
      <c r="R245" s="54"/>
      <c r="S245" s="54"/>
      <c r="T245" s="54"/>
      <c r="U245" s="123"/>
      <c r="V245" s="54"/>
      <c r="W245" s="54"/>
    </row>
    <row r="246" spans="1:23" ht="33.75">
      <c r="A246" s="194" t="s">
        <v>480</v>
      </c>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row>
    <row r="247" spans="1:23" ht="18.75">
      <c r="A247" s="192" t="s">
        <v>98</v>
      </c>
      <c r="B247" s="192" t="s">
        <v>74</v>
      </c>
      <c r="C247" s="192" t="s">
        <v>65</v>
      </c>
      <c r="D247" s="192" t="s">
        <v>66</v>
      </c>
      <c r="E247" s="192" t="s">
        <v>67</v>
      </c>
      <c r="F247" s="193" t="s">
        <v>68</v>
      </c>
      <c r="G247" s="192" t="s">
        <v>69</v>
      </c>
      <c r="H247" s="196" t="s">
        <v>70</v>
      </c>
      <c r="I247" s="196"/>
      <c r="J247" s="196" t="s">
        <v>79</v>
      </c>
      <c r="K247" s="196"/>
      <c r="L247" s="196"/>
      <c r="M247" s="196"/>
      <c r="N247" s="188" t="s">
        <v>477</v>
      </c>
      <c r="O247" s="188"/>
      <c r="P247" s="188"/>
      <c r="Q247" s="188"/>
      <c r="R247" s="188"/>
      <c r="S247" s="188"/>
      <c r="T247" s="188"/>
      <c r="U247" s="188"/>
      <c r="V247" s="188"/>
    </row>
    <row r="248" spans="1:23" ht="15.75">
      <c r="A248" s="192"/>
      <c r="B248" s="192"/>
      <c r="C248" s="192"/>
      <c r="D248" s="192"/>
      <c r="E248" s="192"/>
      <c r="F248" s="193"/>
      <c r="G248" s="192"/>
      <c r="H248" s="195" t="s">
        <v>71</v>
      </c>
      <c r="I248" s="195" t="s">
        <v>165</v>
      </c>
      <c r="J248" s="12" t="s">
        <v>75</v>
      </c>
      <c r="K248" s="12" t="s">
        <v>76</v>
      </c>
      <c r="L248" s="12" t="s">
        <v>77</v>
      </c>
      <c r="M248" s="12" t="s">
        <v>78</v>
      </c>
      <c r="N248" s="189" t="s">
        <v>75</v>
      </c>
      <c r="O248" s="189"/>
      <c r="P248" s="189" t="s">
        <v>76</v>
      </c>
      <c r="Q248" s="189"/>
      <c r="R248" s="189"/>
      <c r="S248" s="189" t="s">
        <v>77</v>
      </c>
      <c r="T248" s="189"/>
      <c r="U248" s="189" t="s">
        <v>78</v>
      </c>
      <c r="V248" s="189"/>
    </row>
    <row r="249" spans="1:23" ht="31.5">
      <c r="A249" s="192"/>
      <c r="B249" s="192"/>
      <c r="C249" s="192"/>
      <c r="D249" s="192"/>
      <c r="E249" s="192"/>
      <c r="F249" s="193"/>
      <c r="G249" s="192"/>
      <c r="H249" s="195"/>
      <c r="I249" s="195"/>
      <c r="J249" s="68" t="s">
        <v>64</v>
      </c>
      <c r="K249" s="42" t="s">
        <v>64</v>
      </c>
      <c r="L249" s="42" t="s">
        <v>64</v>
      </c>
      <c r="M249" s="42" t="s">
        <v>64</v>
      </c>
      <c r="N249" s="49" t="s">
        <v>479</v>
      </c>
      <c r="O249" s="49" t="s">
        <v>478</v>
      </c>
      <c r="P249" s="49" t="s">
        <v>479</v>
      </c>
      <c r="Q249" s="49" t="s">
        <v>738</v>
      </c>
      <c r="R249" s="49" t="s">
        <v>478</v>
      </c>
      <c r="S249" s="49" t="s">
        <v>479</v>
      </c>
      <c r="T249" s="49" t="s">
        <v>478</v>
      </c>
      <c r="U249" s="49" t="s">
        <v>479</v>
      </c>
      <c r="V249" s="49" t="s">
        <v>478</v>
      </c>
    </row>
    <row r="250" spans="1:23" s="55" customFormat="1" ht="33.75">
      <c r="A250" s="194" t="s">
        <v>454</v>
      </c>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row>
    <row r="251" spans="1:23" s="164" customFormat="1" ht="140.25">
      <c r="A251" s="232" t="s">
        <v>762</v>
      </c>
      <c r="B251" s="232" t="s">
        <v>168</v>
      </c>
      <c r="C251" s="158" t="s">
        <v>455</v>
      </c>
      <c r="D251" s="159">
        <v>5.5500000000000001E-2</v>
      </c>
      <c r="E251" s="70" t="s">
        <v>106</v>
      </c>
      <c r="F251" s="160">
        <v>1000</v>
      </c>
      <c r="G251" s="40" t="s">
        <v>456</v>
      </c>
      <c r="H251" s="126">
        <v>43101</v>
      </c>
      <c r="I251" s="128">
        <v>43465</v>
      </c>
      <c r="J251" s="160">
        <v>500</v>
      </c>
      <c r="K251" s="160"/>
      <c r="L251" s="160">
        <v>1000</v>
      </c>
      <c r="M251" s="160"/>
      <c r="N251" s="161">
        <v>395</v>
      </c>
      <c r="O251" s="102" t="s">
        <v>644</v>
      </c>
      <c r="P251" s="162"/>
      <c r="Q251" s="163">
        <v>0.4</v>
      </c>
      <c r="R251" s="127" t="s">
        <v>819</v>
      </c>
      <c r="S251" s="163">
        <v>0.68</v>
      </c>
      <c r="T251" s="127" t="s">
        <v>820</v>
      </c>
      <c r="U251" s="163">
        <v>0.68</v>
      </c>
      <c r="V251" s="177" t="s">
        <v>820</v>
      </c>
    </row>
    <row r="252" spans="1:23" s="164" customFormat="1" ht="152.25" customHeight="1">
      <c r="A252" s="232"/>
      <c r="B252" s="232"/>
      <c r="C252" s="158" t="s">
        <v>457</v>
      </c>
      <c r="D252" s="159">
        <v>5.5500000000000001E-2</v>
      </c>
      <c r="E252" s="40" t="s">
        <v>106</v>
      </c>
      <c r="F252" s="160">
        <v>3000</v>
      </c>
      <c r="G252" s="40" t="s">
        <v>458</v>
      </c>
      <c r="H252" s="126">
        <v>43101</v>
      </c>
      <c r="I252" s="128">
        <v>43465</v>
      </c>
      <c r="J252" s="160">
        <v>1500</v>
      </c>
      <c r="K252" s="160"/>
      <c r="L252" s="160">
        <v>3000</v>
      </c>
      <c r="M252" s="160"/>
      <c r="N252" s="161">
        <v>951</v>
      </c>
      <c r="O252" s="102" t="s">
        <v>645</v>
      </c>
      <c r="P252" s="162"/>
      <c r="Q252" s="163">
        <v>0.32</v>
      </c>
      <c r="R252" s="127" t="s">
        <v>739</v>
      </c>
      <c r="S252" s="163">
        <v>0.68</v>
      </c>
      <c r="T252" s="127" t="s">
        <v>821</v>
      </c>
      <c r="U252" s="163">
        <v>0.78</v>
      </c>
      <c r="V252" s="177" t="s">
        <v>873</v>
      </c>
    </row>
    <row r="253" spans="1:23" s="164" customFormat="1" ht="63">
      <c r="A253" s="232"/>
      <c r="B253" s="232"/>
      <c r="C253" s="232" t="s">
        <v>459</v>
      </c>
      <c r="D253" s="233">
        <v>5.5599999999999997E-2</v>
      </c>
      <c r="E253" s="204" t="s">
        <v>106</v>
      </c>
      <c r="F253" s="212">
        <v>10</v>
      </c>
      <c r="G253" s="40" t="s">
        <v>460</v>
      </c>
      <c r="H253" s="126">
        <v>43101</v>
      </c>
      <c r="I253" s="128">
        <v>43465</v>
      </c>
      <c r="J253" s="212"/>
      <c r="K253" s="212">
        <v>5</v>
      </c>
      <c r="L253" s="212"/>
      <c r="M253" s="212">
        <v>10</v>
      </c>
      <c r="N253" s="222">
        <v>0.25</v>
      </c>
      <c r="O253" s="206" t="s">
        <v>646</v>
      </c>
      <c r="P253" s="212"/>
      <c r="Q253" s="214">
        <v>0.4</v>
      </c>
      <c r="R253" s="202" t="s">
        <v>822</v>
      </c>
      <c r="S253" s="213">
        <v>0.6</v>
      </c>
      <c r="T253" s="209" t="s">
        <v>823</v>
      </c>
      <c r="U253" s="213">
        <v>0.6</v>
      </c>
      <c r="V253" s="202" t="s">
        <v>851</v>
      </c>
    </row>
    <row r="254" spans="1:23" s="164" customFormat="1" ht="47.25">
      <c r="A254" s="232"/>
      <c r="B254" s="232"/>
      <c r="C254" s="232"/>
      <c r="D254" s="233"/>
      <c r="E254" s="204"/>
      <c r="F254" s="212"/>
      <c r="G254" s="40" t="s">
        <v>461</v>
      </c>
      <c r="H254" s="126">
        <v>43101</v>
      </c>
      <c r="I254" s="128">
        <v>43465</v>
      </c>
      <c r="J254" s="212"/>
      <c r="K254" s="212">
        <v>0.5</v>
      </c>
      <c r="L254" s="212"/>
      <c r="M254" s="212">
        <v>1</v>
      </c>
      <c r="N254" s="223"/>
      <c r="O254" s="207"/>
      <c r="P254" s="212"/>
      <c r="Q254" s="215"/>
      <c r="R254" s="209"/>
      <c r="S254" s="212"/>
      <c r="T254" s="209"/>
      <c r="U254" s="212"/>
      <c r="V254" s="202"/>
    </row>
    <row r="255" spans="1:23" s="164" customFormat="1" ht="47.25">
      <c r="A255" s="232"/>
      <c r="B255" s="232"/>
      <c r="C255" s="232"/>
      <c r="D255" s="233"/>
      <c r="E255" s="204"/>
      <c r="F255" s="212"/>
      <c r="G255" s="40" t="s">
        <v>462</v>
      </c>
      <c r="H255" s="126">
        <v>43101</v>
      </c>
      <c r="I255" s="128">
        <v>43465</v>
      </c>
      <c r="J255" s="212"/>
      <c r="K255" s="212">
        <v>0.5</v>
      </c>
      <c r="L255" s="212"/>
      <c r="M255" s="212">
        <v>1</v>
      </c>
      <c r="N255" s="223"/>
      <c r="O255" s="207"/>
      <c r="P255" s="212"/>
      <c r="Q255" s="216"/>
      <c r="R255" s="209"/>
      <c r="S255" s="212"/>
      <c r="T255" s="209"/>
      <c r="U255" s="212"/>
      <c r="V255" s="202"/>
    </row>
    <row r="256" spans="1:23" s="164" customFormat="1" ht="63">
      <c r="A256" s="232"/>
      <c r="B256" s="232"/>
      <c r="C256" s="232" t="s">
        <v>463</v>
      </c>
      <c r="D256" s="233">
        <v>5.5599999999999997E-2</v>
      </c>
      <c r="E256" s="205" t="s">
        <v>100</v>
      </c>
      <c r="F256" s="203">
        <v>1</v>
      </c>
      <c r="G256" s="40" t="s">
        <v>464</v>
      </c>
      <c r="H256" s="126">
        <v>43101</v>
      </c>
      <c r="I256" s="128">
        <v>43465</v>
      </c>
      <c r="J256" s="203">
        <v>0.25</v>
      </c>
      <c r="K256" s="203">
        <v>0.5</v>
      </c>
      <c r="L256" s="203">
        <v>0.75</v>
      </c>
      <c r="M256" s="203">
        <v>1</v>
      </c>
      <c r="N256" s="211">
        <v>0.25</v>
      </c>
      <c r="O256" s="208" t="s">
        <v>647</v>
      </c>
      <c r="P256" s="203"/>
      <c r="Q256" s="217">
        <v>0.75</v>
      </c>
      <c r="R256" s="202" t="s">
        <v>740</v>
      </c>
      <c r="S256" s="203">
        <v>1</v>
      </c>
      <c r="T256" s="209" t="s">
        <v>824</v>
      </c>
      <c r="U256" s="203">
        <v>1</v>
      </c>
      <c r="V256" s="202" t="s">
        <v>824</v>
      </c>
    </row>
    <row r="257" spans="1:22" s="164" customFormat="1" ht="47.25">
      <c r="A257" s="232"/>
      <c r="B257" s="232"/>
      <c r="C257" s="232"/>
      <c r="D257" s="205"/>
      <c r="E257" s="205"/>
      <c r="F257" s="203"/>
      <c r="G257" s="40" t="s">
        <v>465</v>
      </c>
      <c r="H257" s="126">
        <v>43101</v>
      </c>
      <c r="I257" s="128">
        <v>43465</v>
      </c>
      <c r="J257" s="203">
        <v>0.25</v>
      </c>
      <c r="K257" s="203">
        <v>0.5</v>
      </c>
      <c r="L257" s="203">
        <v>0.75</v>
      </c>
      <c r="M257" s="203">
        <v>1</v>
      </c>
      <c r="N257" s="211"/>
      <c r="O257" s="208"/>
      <c r="P257" s="203"/>
      <c r="Q257" s="218"/>
      <c r="R257" s="209"/>
      <c r="S257" s="203"/>
      <c r="T257" s="209"/>
      <c r="U257" s="203"/>
      <c r="V257" s="202"/>
    </row>
    <row r="258" spans="1:22" s="164" customFormat="1" ht="31.5">
      <c r="A258" s="232"/>
      <c r="B258" s="232"/>
      <c r="C258" s="232"/>
      <c r="D258" s="205"/>
      <c r="E258" s="205"/>
      <c r="F258" s="203"/>
      <c r="G258" s="40" t="s">
        <v>466</v>
      </c>
      <c r="H258" s="126">
        <v>43101</v>
      </c>
      <c r="I258" s="128">
        <v>43465</v>
      </c>
      <c r="J258" s="203">
        <v>0.25</v>
      </c>
      <c r="K258" s="203">
        <v>0.5</v>
      </c>
      <c r="L258" s="203">
        <v>0.75</v>
      </c>
      <c r="M258" s="203">
        <v>1</v>
      </c>
      <c r="N258" s="211"/>
      <c r="O258" s="208"/>
      <c r="P258" s="203"/>
      <c r="Q258" s="218"/>
      <c r="R258" s="209"/>
      <c r="S258" s="203"/>
      <c r="T258" s="209"/>
      <c r="U258" s="203"/>
      <c r="V258" s="202"/>
    </row>
    <row r="259" spans="1:22" s="164" customFormat="1" ht="31.5">
      <c r="A259" s="232"/>
      <c r="B259" s="232"/>
      <c r="C259" s="232"/>
      <c r="D259" s="205"/>
      <c r="E259" s="205"/>
      <c r="F259" s="203"/>
      <c r="G259" s="40" t="s">
        <v>467</v>
      </c>
      <c r="H259" s="126">
        <v>43101</v>
      </c>
      <c r="I259" s="128">
        <v>43465</v>
      </c>
      <c r="J259" s="203">
        <v>0.25</v>
      </c>
      <c r="K259" s="203">
        <v>0.5</v>
      </c>
      <c r="L259" s="203">
        <v>0.75</v>
      </c>
      <c r="M259" s="203">
        <v>1</v>
      </c>
      <c r="N259" s="211"/>
      <c r="O259" s="208"/>
      <c r="P259" s="203"/>
      <c r="Q259" s="219"/>
      <c r="R259" s="209"/>
      <c r="S259" s="203"/>
      <c r="T259" s="209"/>
      <c r="U259" s="203"/>
      <c r="V259" s="202"/>
    </row>
    <row r="260" spans="1:22" s="164" customFormat="1" ht="204">
      <c r="A260" s="232"/>
      <c r="B260" s="232"/>
      <c r="C260" s="40" t="s">
        <v>468</v>
      </c>
      <c r="D260" s="165">
        <v>5.5500000000000001E-2</v>
      </c>
      <c r="E260" s="125" t="s">
        <v>106</v>
      </c>
      <c r="F260" s="160">
        <v>300</v>
      </c>
      <c r="G260" s="40" t="s">
        <v>469</v>
      </c>
      <c r="H260" s="126">
        <v>43101</v>
      </c>
      <c r="I260" s="128">
        <v>43465</v>
      </c>
      <c r="J260" s="160">
        <v>150</v>
      </c>
      <c r="K260" s="160"/>
      <c r="L260" s="160">
        <v>150</v>
      </c>
      <c r="M260" s="160"/>
      <c r="N260" s="103">
        <v>0.66666666666666663</v>
      </c>
      <c r="O260" s="102" t="s">
        <v>648</v>
      </c>
      <c r="P260" s="160"/>
      <c r="Q260" s="166">
        <v>0.67</v>
      </c>
      <c r="R260" s="127" t="s">
        <v>825</v>
      </c>
      <c r="S260" s="166">
        <v>1</v>
      </c>
      <c r="T260" s="127" t="s">
        <v>826</v>
      </c>
      <c r="U260" s="166">
        <v>1</v>
      </c>
      <c r="V260" s="177" t="s">
        <v>826</v>
      </c>
    </row>
    <row r="261" spans="1:22" s="164" customFormat="1" ht="178.5">
      <c r="A261" s="232"/>
      <c r="B261" s="232"/>
      <c r="C261" s="40" t="s">
        <v>470</v>
      </c>
      <c r="D261" s="165">
        <v>5.5500000000000001E-2</v>
      </c>
      <c r="E261" s="125" t="s">
        <v>100</v>
      </c>
      <c r="F261" s="125">
        <v>1</v>
      </c>
      <c r="G261" s="40" t="s">
        <v>471</v>
      </c>
      <c r="H261" s="126">
        <v>43101</v>
      </c>
      <c r="I261" s="128">
        <v>43465</v>
      </c>
      <c r="J261" s="125"/>
      <c r="K261" s="125">
        <v>0.5</v>
      </c>
      <c r="L261" s="125"/>
      <c r="M261" s="125">
        <v>1</v>
      </c>
      <c r="N261" s="125">
        <v>7.0000000000000007E-2</v>
      </c>
      <c r="O261" s="167" t="s">
        <v>649</v>
      </c>
      <c r="P261" s="125"/>
      <c r="Q261" s="125">
        <v>0.4</v>
      </c>
      <c r="R261" s="168" t="s">
        <v>741</v>
      </c>
      <c r="S261" s="125">
        <v>0.76</v>
      </c>
      <c r="T261" s="174" t="s">
        <v>768</v>
      </c>
      <c r="U261" s="173">
        <v>1</v>
      </c>
      <c r="V261" s="116" t="s">
        <v>852</v>
      </c>
    </row>
    <row r="262" spans="1:22" s="164" customFormat="1" ht="204.75">
      <c r="A262" s="232"/>
      <c r="B262" s="232"/>
      <c r="C262" s="40" t="s">
        <v>472</v>
      </c>
      <c r="D262" s="165">
        <v>5.5599999999999997E-2</v>
      </c>
      <c r="E262" s="126" t="s">
        <v>100</v>
      </c>
      <c r="F262" s="125">
        <v>1</v>
      </c>
      <c r="G262" s="40" t="s">
        <v>473</v>
      </c>
      <c r="H262" s="126">
        <v>43101</v>
      </c>
      <c r="I262" s="128">
        <v>43465</v>
      </c>
      <c r="J262" s="125">
        <v>0.5</v>
      </c>
      <c r="K262" s="125">
        <v>1</v>
      </c>
      <c r="L262" s="125"/>
      <c r="M262" s="125"/>
      <c r="N262" s="125">
        <v>1</v>
      </c>
      <c r="O262" s="102" t="s">
        <v>650</v>
      </c>
      <c r="P262" s="125"/>
      <c r="Q262" s="125">
        <v>1</v>
      </c>
      <c r="R262" s="167" t="s">
        <v>761</v>
      </c>
      <c r="S262" s="125">
        <v>1</v>
      </c>
      <c r="T262" s="167" t="s">
        <v>761</v>
      </c>
      <c r="U262" s="131">
        <v>1</v>
      </c>
      <c r="V262" s="116" t="s">
        <v>853</v>
      </c>
    </row>
    <row r="263" spans="1:22" s="164" customFormat="1" ht="31.5">
      <c r="A263" s="232"/>
      <c r="B263" s="232"/>
      <c r="C263" s="232" t="s">
        <v>474</v>
      </c>
      <c r="D263" s="236">
        <v>5.5599999999999997E-2</v>
      </c>
      <c r="E263" s="205" t="s">
        <v>100</v>
      </c>
      <c r="F263" s="204">
        <v>1</v>
      </c>
      <c r="G263" s="40" t="s">
        <v>475</v>
      </c>
      <c r="H263" s="126">
        <v>43101</v>
      </c>
      <c r="I263" s="128">
        <v>43465</v>
      </c>
      <c r="J263" s="204">
        <v>0.25</v>
      </c>
      <c r="K263" s="204">
        <v>0.5</v>
      </c>
      <c r="L263" s="204">
        <v>0.75</v>
      </c>
      <c r="M263" s="204">
        <v>1</v>
      </c>
      <c r="N263" s="204">
        <v>0.25</v>
      </c>
      <c r="O263" s="209" t="s">
        <v>651</v>
      </c>
      <c r="P263" s="204"/>
      <c r="Q263" s="220">
        <v>0.25</v>
      </c>
      <c r="R263" s="210" t="s">
        <v>827</v>
      </c>
      <c r="S263" s="204">
        <v>0.5</v>
      </c>
      <c r="T263" s="209" t="s">
        <v>828</v>
      </c>
      <c r="U263" s="204">
        <v>1</v>
      </c>
      <c r="V263" s="202" t="s">
        <v>854</v>
      </c>
    </row>
    <row r="264" spans="1:22" s="164" customFormat="1" ht="183.75" customHeight="1">
      <c r="A264" s="232"/>
      <c r="B264" s="232"/>
      <c r="C264" s="232"/>
      <c r="D264" s="236"/>
      <c r="E264" s="205"/>
      <c r="F264" s="205"/>
      <c r="G264" s="40" t="s">
        <v>476</v>
      </c>
      <c r="H264" s="126">
        <v>43101</v>
      </c>
      <c r="I264" s="128">
        <v>43465</v>
      </c>
      <c r="J264" s="205">
        <v>0.25</v>
      </c>
      <c r="K264" s="205">
        <v>0.5</v>
      </c>
      <c r="L264" s="205">
        <v>0.75</v>
      </c>
      <c r="M264" s="205">
        <v>1</v>
      </c>
      <c r="N264" s="205"/>
      <c r="O264" s="209"/>
      <c r="P264" s="205"/>
      <c r="Q264" s="221"/>
      <c r="R264" s="210"/>
      <c r="S264" s="205"/>
      <c r="T264" s="209"/>
      <c r="U264" s="205"/>
      <c r="V264" s="202"/>
    </row>
    <row r="265" spans="1:22" s="169" customFormat="1" ht="75" customHeight="1">
      <c r="A265" s="232"/>
      <c r="B265" s="232"/>
      <c r="C265" s="232" t="s">
        <v>829</v>
      </c>
      <c r="D265" s="236">
        <v>5.5599999999999997E-2</v>
      </c>
      <c r="E265" s="205" t="s">
        <v>100</v>
      </c>
      <c r="F265" s="204">
        <v>1</v>
      </c>
      <c r="G265" s="40" t="s">
        <v>475</v>
      </c>
      <c r="H265" s="126">
        <v>43101</v>
      </c>
      <c r="I265" s="128">
        <v>43465</v>
      </c>
      <c r="J265" s="204">
        <v>0.25</v>
      </c>
      <c r="K265" s="204">
        <v>0.5</v>
      </c>
      <c r="L265" s="204">
        <v>0.75</v>
      </c>
      <c r="M265" s="204">
        <v>1</v>
      </c>
      <c r="N265" s="204">
        <v>0.2</v>
      </c>
      <c r="O265" s="208" t="s">
        <v>652</v>
      </c>
      <c r="P265" s="204"/>
      <c r="Q265" s="220">
        <v>0.4</v>
      </c>
      <c r="R265" s="202" t="s">
        <v>830</v>
      </c>
      <c r="S265" s="204">
        <v>0.7</v>
      </c>
      <c r="T265" s="209" t="s">
        <v>831</v>
      </c>
      <c r="U265" s="204">
        <v>0.9</v>
      </c>
      <c r="V265" s="202" t="s">
        <v>855</v>
      </c>
    </row>
    <row r="266" spans="1:22" s="169" customFormat="1" ht="75" customHeight="1">
      <c r="A266" s="232"/>
      <c r="B266" s="232"/>
      <c r="C266" s="232"/>
      <c r="D266" s="236"/>
      <c r="E266" s="205"/>
      <c r="F266" s="205"/>
      <c r="G266" s="40" t="s">
        <v>476</v>
      </c>
      <c r="H266" s="126">
        <v>43101</v>
      </c>
      <c r="I266" s="128">
        <v>43465</v>
      </c>
      <c r="J266" s="205">
        <v>0.25</v>
      </c>
      <c r="K266" s="205">
        <v>0.5</v>
      </c>
      <c r="L266" s="205">
        <v>0.75</v>
      </c>
      <c r="M266" s="205">
        <v>1</v>
      </c>
      <c r="N266" s="205"/>
      <c r="O266" s="208"/>
      <c r="P266" s="205"/>
      <c r="Q266" s="221"/>
      <c r="R266" s="209"/>
      <c r="S266" s="205"/>
      <c r="T266" s="209"/>
      <c r="U266" s="205"/>
      <c r="V266" s="202"/>
    </row>
    <row r="267" spans="1:22">
      <c r="D267" s="67">
        <f>SUM(D251:D265)</f>
        <v>0.49999999999999994</v>
      </c>
      <c r="Q267" s="120"/>
    </row>
    <row r="271" spans="1:22">
      <c r="S271" s="120"/>
    </row>
    <row r="273" spans="19:19">
      <c r="S273" s="120"/>
    </row>
  </sheetData>
  <mergeCells count="425">
    <mergeCell ref="O5:W5"/>
    <mergeCell ref="O6:P6"/>
    <mergeCell ref="R6:S6"/>
    <mergeCell ref="T6:U6"/>
    <mergeCell ref="V6:W6"/>
    <mergeCell ref="A4:W4"/>
    <mergeCell ref="O203:O204"/>
    <mergeCell ref="A17:W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 ref="C253:C255"/>
    <mergeCell ref="D253:D255"/>
    <mergeCell ref="E253:E255"/>
    <mergeCell ref="F253:F255"/>
    <mergeCell ref="J253:J255"/>
    <mergeCell ref="K253:K255"/>
    <mergeCell ref="L253:L255"/>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M265:M266"/>
    <mergeCell ref="C265:C266"/>
    <mergeCell ref="D265:D266"/>
    <mergeCell ref="E265:E266"/>
    <mergeCell ref="F265:F266"/>
    <mergeCell ref="M256:M259"/>
    <mergeCell ref="M263:M264"/>
    <mergeCell ref="N132:O132"/>
    <mergeCell ref="P132:R132"/>
    <mergeCell ref="A184:W184"/>
    <mergeCell ref="A185:A187"/>
    <mergeCell ref="B185:B187"/>
    <mergeCell ref="C185:C187"/>
    <mergeCell ref="D185:D187"/>
    <mergeCell ref="E185:E187"/>
    <mergeCell ref="F185:F187"/>
    <mergeCell ref="G185:G187"/>
    <mergeCell ref="H185:I185"/>
    <mergeCell ref="J185:M185"/>
    <mergeCell ref="N185:V185"/>
    <mergeCell ref="H186:H187"/>
    <mergeCell ref="I186:I187"/>
    <mergeCell ref="N186:O186"/>
    <mergeCell ref="P186:R186"/>
    <mergeCell ref="M253:M255"/>
    <mergeCell ref="C256:C259"/>
    <mergeCell ref="D256:D259"/>
    <mergeCell ref="E256:E259"/>
    <mergeCell ref="F256:F259"/>
    <mergeCell ref="M105:M108"/>
    <mergeCell ref="D98:D100"/>
    <mergeCell ref="E98:E100"/>
    <mergeCell ref="F98:F100"/>
    <mergeCell ref="A130:W130"/>
    <mergeCell ref="A131:A133"/>
    <mergeCell ref="A122:A128"/>
    <mergeCell ref="A135:A138"/>
    <mergeCell ref="B135:B138"/>
    <mergeCell ref="H105:H108"/>
    <mergeCell ref="I105:I108"/>
    <mergeCell ref="J105:J108"/>
    <mergeCell ref="K105:K108"/>
    <mergeCell ref="L105:L108"/>
    <mergeCell ref="B105:B108"/>
    <mergeCell ref="C105:C108"/>
    <mergeCell ref="D105:D108"/>
    <mergeCell ref="A251:A266"/>
    <mergeCell ref="B251:B266"/>
    <mergeCell ref="A121:W121"/>
    <mergeCell ref="G131:G133"/>
    <mergeCell ref="H131:I131"/>
    <mergeCell ref="J131:M131"/>
    <mergeCell ref="N131:V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S132:T132"/>
    <mergeCell ref="B131:B133"/>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B79:B81"/>
    <mergeCell ref="C79:C81"/>
    <mergeCell ref="D79:D81"/>
    <mergeCell ref="E105:E108"/>
    <mergeCell ref="F105:F108"/>
    <mergeCell ref="J79:M79"/>
    <mergeCell ref="B98:B100"/>
    <mergeCell ref="C98:C100"/>
    <mergeCell ref="E5:E7"/>
    <mergeCell ref="F5:F7"/>
    <mergeCell ref="A5:A7"/>
    <mergeCell ref="B5:B7"/>
    <mergeCell ref="C5:C7"/>
    <mergeCell ref="D5:D7"/>
    <mergeCell ref="G5:G7"/>
    <mergeCell ref="I5:J5"/>
    <mergeCell ref="K5:N5"/>
    <mergeCell ref="I6:I7"/>
    <mergeCell ref="J6:J7"/>
    <mergeCell ref="H5:H7"/>
    <mergeCell ref="N19:V19"/>
    <mergeCell ref="N20:O20"/>
    <mergeCell ref="P20:R20"/>
    <mergeCell ref="S20:T20"/>
    <mergeCell ref="U20:V20"/>
    <mergeCell ref="A16:W16"/>
    <mergeCell ref="A18:W18"/>
    <mergeCell ref="A8:A14"/>
    <mergeCell ref="B8:B11"/>
    <mergeCell ref="B12:B14"/>
    <mergeCell ref="A19:A21"/>
    <mergeCell ref="B19:B21"/>
    <mergeCell ref="C19:C21"/>
    <mergeCell ref="D19:D21"/>
    <mergeCell ref="E19:E21"/>
    <mergeCell ref="F19:F21"/>
    <mergeCell ref="G19:G21"/>
    <mergeCell ref="H19:I19"/>
    <mergeCell ref="J19:M19"/>
    <mergeCell ref="H20:H21"/>
    <mergeCell ref="I20:I21"/>
    <mergeCell ref="A22:W22"/>
    <mergeCell ref="A82:W82"/>
    <mergeCell ref="A117:W117"/>
    <mergeCell ref="A118:A120"/>
    <mergeCell ref="B118:B120"/>
    <mergeCell ref="C118:C120"/>
    <mergeCell ref="D118:D120"/>
    <mergeCell ref="E118:E120"/>
    <mergeCell ref="F118:F120"/>
    <mergeCell ref="G118:G120"/>
    <mergeCell ref="H118:I118"/>
    <mergeCell ref="J118:M118"/>
    <mergeCell ref="N118:V118"/>
    <mergeCell ref="H119:H120"/>
    <mergeCell ref="I119:I120"/>
    <mergeCell ref="N119:O119"/>
    <mergeCell ref="P119:R119"/>
    <mergeCell ref="S119:T119"/>
    <mergeCell ref="U119:V119"/>
    <mergeCell ref="A78:W78"/>
    <mergeCell ref="A79:A81"/>
    <mergeCell ref="S186:T186"/>
    <mergeCell ref="U186:V186"/>
    <mergeCell ref="A197:W197"/>
    <mergeCell ref="A198:A200"/>
    <mergeCell ref="B198:B200"/>
    <mergeCell ref="C198:C200"/>
    <mergeCell ref="D198:D200"/>
    <mergeCell ref="E198:E200"/>
    <mergeCell ref="F198:F200"/>
    <mergeCell ref="G198:G200"/>
    <mergeCell ref="H198:I198"/>
    <mergeCell ref="J198:M198"/>
    <mergeCell ref="N198:V198"/>
    <mergeCell ref="H199:H200"/>
    <mergeCell ref="I199:I200"/>
    <mergeCell ref="N199:O199"/>
    <mergeCell ref="P199:R199"/>
    <mergeCell ref="S199:T199"/>
    <mergeCell ref="U199:V199"/>
    <mergeCell ref="A239:W239"/>
    <mergeCell ref="A240:A242"/>
    <mergeCell ref="B240:B242"/>
    <mergeCell ref="C240:C242"/>
    <mergeCell ref="D240:D242"/>
    <mergeCell ref="E240:E242"/>
    <mergeCell ref="F240:F242"/>
    <mergeCell ref="G240:G242"/>
    <mergeCell ref="H240:I240"/>
    <mergeCell ref="J240:M240"/>
    <mergeCell ref="N240:V240"/>
    <mergeCell ref="H241:H242"/>
    <mergeCell ref="I241:I242"/>
    <mergeCell ref="N241:O241"/>
    <mergeCell ref="P241:R241"/>
    <mergeCell ref="S241:T241"/>
    <mergeCell ref="U241:V241"/>
    <mergeCell ref="B247:B249"/>
    <mergeCell ref="C247:C249"/>
    <mergeCell ref="D247:D249"/>
    <mergeCell ref="E247:E249"/>
    <mergeCell ref="F247:F249"/>
    <mergeCell ref="G247:G249"/>
    <mergeCell ref="H247:I247"/>
    <mergeCell ref="J247:M247"/>
    <mergeCell ref="N247:V247"/>
    <mergeCell ref="H248:H249"/>
    <mergeCell ref="I248:I249"/>
    <mergeCell ref="N248:O248"/>
    <mergeCell ref="P248:R248"/>
    <mergeCell ref="S248:T248"/>
    <mergeCell ref="U248:V248"/>
    <mergeCell ref="N79:V79"/>
    <mergeCell ref="H80:H81"/>
    <mergeCell ref="I80:I81"/>
    <mergeCell ref="N80:O80"/>
    <mergeCell ref="P80:R80"/>
    <mergeCell ref="S80:T80"/>
    <mergeCell ref="U80:V80"/>
    <mergeCell ref="A134:W134"/>
    <mergeCell ref="N83:N86"/>
    <mergeCell ref="O83:O86"/>
    <mergeCell ref="P83:P86"/>
    <mergeCell ref="R83:R86"/>
    <mergeCell ref="N89:N90"/>
    <mergeCell ref="O89:O90"/>
    <mergeCell ref="P89:P90"/>
    <mergeCell ref="R89:R90"/>
    <mergeCell ref="N95:N96"/>
    <mergeCell ref="O95:O96"/>
    <mergeCell ref="P95:P96"/>
    <mergeCell ref="R95:R96"/>
    <mergeCell ref="N98:N100"/>
    <mergeCell ref="O98:O100"/>
    <mergeCell ref="P98:P100"/>
    <mergeCell ref="R98:R100"/>
    <mergeCell ref="A155:W155"/>
    <mergeCell ref="A180:W180"/>
    <mergeCell ref="A188:W188"/>
    <mergeCell ref="A201:W201"/>
    <mergeCell ref="A243:W243"/>
    <mergeCell ref="A250:W250"/>
    <mergeCell ref="N253:N255"/>
    <mergeCell ref="U253:U255"/>
    <mergeCell ref="V253:V255"/>
    <mergeCell ref="D177:D179"/>
    <mergeCell ref="E177:E179"/>
    <mergeCell ref="F177:F179"/>
    <mergeCell ref="G177:G179"/>
    <mergeCell ref="H177:I177"/>
    <mergeCell ref="J177:M177"/>
    <mergeCell ref="N177:V177"/>
    <mergeCell ref="H178:H179"/>
    <mergeCell ref="I178:I179"/>
    <mergeCell ref="N178:O178"/>
    <mergeCell ref="P178:R178"/>
    <mergeCell ref="S178:T178"/>
    <mergeCell ref="U178:V178"/>
    <mergeCell ref="A246:W246"/>
    <mergeCell ref="A247:A249"/>
    <mergeCell ref="N265:N266"/>
    <mergeCell ref="P253:P255"/>
    <mergeCell ref="P256:P259"/>
    <mergeCell ref="P263:P264"/>
    <mergeCell ref="P265:P266"/>
    <mergeCell ref="S253:S255"/>
    <mergeCell ref="S256:S259"/>
    <mergeCell ref="S263:S264"/>
    <mergeCell ref="S265:S266"/>
    <mergeCell ref="Q253:Q255"/>
    <mergeCell ref="Q256:Q259"/>
    <mergeCell ref="Q263:Q264"/>
    <mergeCell ref="Q265:Q266"/>
    <mergeCell ref="V256:V259"/>
    <mergeCell ref="V263:V264"/>
    <mergeCell ref="V265:V266"/>
    <mergeCell ref="A176:W176"/>
    <mergeCell ref="A177:A179"/>
    <mergeCell ref="B177:B179"/>
    <mergeCell ref="C177:C179"/>
    <mergeCell ref="U256:U259"/>
    <mergeCell ref="U263:U264"/>
    <mergeCell ref="U265:U266"/>
    <mergeCell ref="O253:O255"/>
    <mergeCell ref="O256:O259"/>
    <mergeCell ref="O263:O264"/>
    <mergeCell ref="O265:O266"/>
    <mergeCell ref="R253:R255"/>
    <mergeCell ref="R256:R259"/>
    <mergeCell ref="R263:R264"/>
    <mergeCell ref="R265:R266"/>
    <mergeCell ref="T253:T255"/>
    <mergeCell ref="T256:T259"/>
    <mergeCell ref="T263:T264"/>
    <mergeCell ref="T265:T266"/>
    <mergeCell ref="N256:N259"/>
    <mergeCell ref="N263:N264"/>
    <mergeCell ref="N102:N103"/>
    <mergeCell ref="O102:O103"/>
    <mergeCell ref="P102:P103"/>
    <mergeCell ref="R102:R103"/>
    <mergeCell ref="N105:N108"/>
    <mergeCell ref="O105:O108"/>
    <mergeCell ref="P105:P108"/>
    <mergeCell ref="R105:R108"/>
    <mergeCell ref="S83:S86"/>
    <mergeCell ref="S98:S100"/>
    <mergeCell ref="T83:T86"/>
    <mergeCell ref="U83:U86"/>
    <mergeCell ref="V83:V86"/>
    <mergeCell ref="S89:S90"/>
    <mergeCell ref="T89:T90"/>
    <mergeCell ref="U89:U90"/>
    <mergeCell ref="V89:V90"/>
    <mergeCell ref="S95:S96"/>
    <mergeCell ref="T95:T96"/>
    <mergeCell ref="U95:U96"/>
    <mergeCell ref="V95:V96"/>
    <mergeCell ref="T98:T100"/>
    <mergeCell ref="U98:U100"/>
    <mergeCell ref="V98:V100"/>
    <mergeCell ref="S102:S103"/>
    <mergeCell ref="T102:T103"/>
    <mergeCell ref="U102:U103"/>
    <mergeCell ref="V102:V103"/>
    <mergeCell ref="S105:S108"/>
    <mergeCell ref="T105:T108"/>
    <mergeCell ref="U105:U108"/>
    <mergeCell ref="V105:V108"/>
    <mergeCell ref="H153:H154"/>
    <mergeCell ref="I153:I154"/>
    <mergeCell ref="N153:O153"/>
    <mergeCell ref="P153:R153"/>
    <mergeCell ref="S153:T153"/>
    <mergeCell ref="U153:V153"/>
    <mergeCell ref="A152:A154"/>
    <mergeCell ref="B152:B154"/>
    <mergeCell ref="C152:C154"/>
    <mergeCell ref="D152:D154"/>
    <mergeCell ref="E152:E154"/>
    <mergeCell ref="F152:F154"/>
    <mergeCell ref="G152:G154"/>
    <mergeCell ref="H152:I152"/>
    <mergeCell ref="J152:M152"/>
    <mergeCell ref="C131:C133"/>
    <mergeCell ref="D131:D133"/>
    <mergeCell ref="E131:E133"/>
    <mergeCell ref="F131:F133"/>
    <mergeCell ref="U132:V132"/>
    <mergeCell ref="N152:V152"/>
    <mergeCell ref="A144:W144"/>
    <mergeCell ref="A151:W151"/>
    <mergeCell ref="N141:V141"/>
    <mergeCell ref="H142:H143"/>
    <mergeCell ref="I142:I143"/>
    <mergeCell ref="N142:O142"/>
    <mergeCell ref="P142:R142"/>
    <mergeCell ref="S142:T142"/>
    <mergeCell ref="U142:V142"/>
    <mergeCell ref="A140:W140"/>
    <mergeCell ref="A141:A143"/>
    <mergeCell ref="B141:B143"/>
    <mergeCell ref="C141:C143"/>
    <mergeCell ref="D141:D143"/>
    <mergeCell ref="E141:E143"/>
    <mergeCell ref="F141:F143"/>
    <mergeCell ref="H132:H133"/>
    <mergeCell ref="I132:I133"/>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9"/>
  <sheetViews>
    <sheetView topLeftCell="J15" zoomScale="90" zoomScaleNormal="90" workbookViewId="0">
      <selection activeCell="R16" sqref="R16"/>
    </sheetView>
  </sheetViews>
  <sheetFormatPr baseColWidth="10" defaultColWidth="10.7109375" defaultRowHeight="12.75"/>
  <cols>
    <col min="1" max="1" width="19.7109375" customWidth="1"/>
    <col min="2" max="2" width="21.28515625" customWidth="1"/>
    <col min="3" max="3" width="26.85546875" customWidth="1"/>
    <col min="4" max="4" width="17.28515625" style="9" customWidth="1"/>
    <col min="5" max="5" width="13.28515625" customWidth="1"/>
    <col min="6" max="6" width="13.7109375" style="9" customWidth="1"/>
    <col min="7" max="7" width="38.5703125" customWidth="1"/>
    <col min="8" max="8" width="45.7109375" style="11" customWidth="1"/>
    <col min="9" max="9" width="20" customWidth="1"/>
    <col min="10" max="14" width="17.140625" customWidth="1"/>
    <col min="15" max="16" width="0" hidden="1" customWidth="1"/>
    <col min="17" max="17" width="12.140625" customWidth="1"/>
    <col min="18" max="18" width="21.42578125" customWidth="1"/>
    <col min="19" max="19" width="17" customWidth="1"/>
    <col min="20" max="20" width="25.7109375" style="121" customWidth="1"/>
    <col min="21" max="21" width="12.5703125" customWidth="1"/>
    <col min="22" max="22" width="27.5703125" customWidth="1"/>
  </cols>
  <sheetData>
    <row r="1" spans="1:22" ht="36" customHeight="1"/>
    <row r="2" spans="1:22" ht="24" customHeight="1"/>
    <row r="4" spans="1:22" ht="33.75">
      <c r="A4" s="186" t="s">
        <v>717</v>
      </c>
      <c r="B4" s="187"/>
      <c r="C4" s="187"/>
      <c r="D4" s="187"/>
      <c r="E4" s="187"/>
      <c r="F4" s="187"/>
      <c r="G4" s="187"/>
      <c r="H4" s="187"/>
      <c r="I4" s="187"/>
      <c r="J4" s="187"/>
      <c r="K4" s="187"/>
      <c r="L4" s="187"/>
      <c r="M4" s="187"/>
      <c r="N4" s="187"/>
      <c r="O4" s="187"/>
      <c r="P4" s="187"/>
      <c r="Q4" s="187"/>
      <c r="R4" s="187"/>
      <c r="S4" s="187"/>
      <c r="T4" s="187"/>
      <c r="U4" s="187"/>
      <c r="V4" s="187"/>
    </row>
    <row r="5" spans="1:22" ht="27.75" customHeight="1">
      <c r="A5" s="179" t="s">
        <v>98</v>
      </c>
      <c r="B5" s="179" t="s">
        <v>74</v>
      </c>
      <c r="C5" s="179" t="s">
        <v>65</v>
      </c>
      <c r="D5" s="246" t="s">
        <v>66</v>
      </c>
      <c r="E5" s="179" t="s">
        <v>67</v>
      </c>
      <c r="F5" s="246" t="s">
        <v>68</v>
      </c>
      <c r="G5" s="179" t="s">
        <v>69</v>
      </c>
      <c r="H5" s="179" t="s">
        <v>653</v>
      </c>
      <c r="I5" s="191" t="s">
        <v>70</v>
      </c>
      <c r="J5" s="191"/>
      <c r="K5" s="179" t="s">
        <v>79</v>
      </c>
      <c r="L5" s="179"/>
      <c r="M5" s="179"/>
      <c r="N5" s="179"/>
      <c r="O5" s="188" t="s">
        <v>477</v>
      </c>
      <c r="P5" s="188"/>
      <c r="Q5" s="188"/>
      <c r="R5" s="188"/>
      <c r="S5" s="188"/>
      <c r="T5" s="188"/>
      <c r="U5" s="188"/>
      <c r="V5" s="188"/>
    </row>
    <row r="6" spans="1:22" ht="15.75">
      <c r="A6" s="179"/>
      <c r="B6" s="179"/>
      <c r="C6" s="179"/>
      <c r="D6" s="246"/>
      <c r="E6" s="179"/>
      <c r="F6" s="246"/>
      <c r="G6" s="179"/>
      <c r="H6" s="179"/>
      <c r="I6" s="179" t="s">
        <v>71</v>
      </c>
      <c r="J6" s="179" t="s">
        <v>72</v>
      </c>
      <c r="K6" s="79" t="s">
        <v>75</v>
      </c>
      <c r="L6" s="79" t="s">
        <v>76</v>
      </c>
      <c r="M6" s="79" t="s">
        <v>77</v>
      </c>
      <c r="N6" s="79" t="s">
        <v>78</v>
      </c>
      <c r="O6" s="189" t="s">
        <v>75</v>
      </c>
      <c r="P6" s="189"/>
      <c r="Q6" s="189" t="s">
        <v>76</v>
      </c>
      <c r="R6" s="189"/>
      <c r="S6" s="189" t="s">
        <v>77</v>
      </c>
      <c r="T6" s="189"/>
      <c r="U6" s="189" t="s">
        <v>78</v>
      </c>
      <c r="V6" s="189"/>
    </row>
    <row r="7" spans="1:22" ht="45">
      <c r="A7" s="179"/>
      <c r="B7" s="179"/>
      <c r="C7" s="179"/>
      <c r="D7" s="246"/>
      <c r="E7" s="179"/>
      <c r="F7" s="246"/>
      <c r="G7" s="179"/>
      <c r="H7" s="179"/>
      <c r="I7" s="179"/>
      <c r="J7" s="179"/>
      <c r="K7" s="80" t="s">
        <v>124</v>
      </c>
      <c r="L7" s="80" t="s">
        <v>124</v>
      </c>
      <c r="M7" s="80" t="s">
        <v>124</v>
      </c>
      <c r="N7" s="80" t="s">
        <v>124</v>
      </c>
      <c r="O7" s="49" t="s">
        <v>479</v>
      </c>
      <c r="P7" s="110" t="s">
        <v>478</v>
      </c>
      <c r="Q7" s="49" t="s">
        <v>479</v>
      </c>
      <c r="R7" s="49" t="s">
        <v>478</v>
      </c>
      <c r="S7" s="49" t="s">
        <v>479</v>
      </c>
      <c r="T7" s="49" t="s">
        <v>478</v>
      </c>
      <c r="U7" s="49" t="s">
        <v>479</v>
      </c>
      <c r="V7" s="49" t="s">
        <v>478</v>
      </c>
    </row>
    <row r="8" spans="1:22" s="134" customFormat="1" ht="138" customHeight="1">
      <c r="A8" s="181" t="s">
        <v>58</v>
      </c>
      <c r="B8" s="180" t="s">
        <v>82</v>
      </c>
      <c r="C8" s="136" t="s">
        <v>127</v>
      </c>
      <c r="D8" s="137">
        <v>0.12</v>
      </c>
      <c r="E8" s="136" t="s">
        <v>100</v>
      </c>
      <c r="F8" s="137">
        <v>1</v>
      </c>
      <c r="G8" s="138" t="s">
        <v>658</v>
      </c>
      <c r="H8" s="139" t="s">
        <v>680</v>
      </c>
      <c r="I8" s="140">
        <v>43102</v>
      </c>
      <c r="J8" s="140">
        <v>43462</v>
      </c>
      <c r="K8" s="137">
        <v>0.25</v>
      </c>
      <c r="L8" s="137">
        <v>0.5</v>
      </c>
      <c r="M8" s="137">
        <v>0.75</v>
      </c>
      <c r="N8" s="137">
        <v>1</v>
      </c>
      <c r="O8" s="137"/>
      <c r="P8" s="133"/>
      <c r="Q8" s="141">
        <v>1</v>
      </c>
      <c r="R8" s="116" t="s">
        <v>788</v>
      </c>
      <c r="S8" s="141">
        <v>1</v>
      </c>
      <c r="T8" s="116" t="s">
        <v>788</v>
      </c>
      <c r="U8" s="141">
        <v>1</v>
      </c>
      <c r="V8" s="116" t="s">
        <v>862</v>
      </c>
    </row>
    <row r="9" spans="1:22" s="134" customFormat="1" ht="114.75">
      <c r="A9" s="181"/>
      <c r="B9" s="180"/>
      <c r="C9" s="136" t="s">
        <v>125</v>
      </c>
      <c r="D9" s="137">
        <v>0.12</v>
      </c>
      <c r="E9" s="136" t="s">
        <v>100</v>
      </c>
      <c r="F9" s="137">
        <v>1</v>
      </c>
      <c r="G9" s="138" t="s">
        <v>119</v>
      </c>
      <c r="H9" s="136" t="s">
        <v>681</v>
      </c>
      <c r="I9" s="140">
        <v>43102</v>
      </c>
      <c r="J9" s="140">
        <v>43462</v>
      </c>
      <c r="K9" s="137">
        <v>0.15</v>
      </c>
      <c r="L9" s="137">
        <v>0.3</v>
      </c>
      <c r="M9" s="137">
        <v>0.6</v>
      </c>
      <c r="N9" s="137">
        <v>1</v>
      </c>
      <c r="O9" s="137"/>
      <c r="P9" s="133"/>
      <c r="Q9" s="137">
        <v>0.42</v>
      </c>
      <c r="R9" s="142" t="s">
        <v>753</v>
      </c>
      <c r="S9" s="137">
        <v>0.68</v>
      </c>
      <c r="T9" s="116" t="s">
        <v>767</v>
      </c>
      <c r="U9" s="137">
        <v>0.92</v>
      </c>
      <c r="V9" s="135" t="s">
        <v>838</v>
      </c>
    </row>
    <row r="10" spans="1:22" s="134" customFormat="1" ht="129.75" customHeight="1">
      <c r="A10" s="181"/>
      <c r="B10" s="180"/>
      <c r="C10" s="136" t="s">
        <v>128</v>
      </c>
      <c r="D10" s="137">
        <v>0.12</v>
      </c>
      <c r="E10" s="136" t="s">
        <v>100</v>
      </c>
      <c r="F10" s="137">
        <v>1</v>
      </c>
      <c r="G10" s="138" t="s">
        <v>711</v>
      </c>
      <c r="H10" s="139" t="s">
        <v>682</v>
      </c>
      <c r="I10" s="140">
        <v>43102</v>
      </c>
      <c r="J10" s="140">
        <v>43462</v>
      </c>
      <c r="K10" s="137">
        <v>0.15</v>
      </c>
      <c r="L10" s="137">
        <v>0.3</v>
      </c>
      <c r="M10" s="137">
        <v>0.7</v>
      </c>
      <c r="N10" s="137">
        <v>1</v>
      </c>
      <c r="O10" s="137"/>
      <c r="P10" s="133"/>
      <c r="Q10" s="141">
        <v>0.4</v>
      </c>
      <c r="R10" s="116" t="s">
        <v>789</v>
      </c>
      <c r="S10" s="137">
        <v>0.6</v>
      </c>
      <c r="T10" s="135" t="s">
        <v>770</v>
      </c>
      <c r="U10" s="137">
        <v>0.9</v>
      </c>
      <c r="V10" s="135" t="s">
        <v>840</v>
      </c>
    </row>
    <row r="11" spans="1:22" s="134" customFormat="1" ht="166.5" customHeight="1">
      <c r="A11" s="181"/>
      <c r="B11" s="180"/>
      <c r="C11" s="136" t="s">
        <v>129</v>
      </c>
      <c r="D11" s="137">
        <v>0.12</v>
      </c>
      <c r="E11" s="136" t="s">
        <v>100</v>
      </c>
      <c r="F11" s="137">
        <v>1</v>
      </c>
      <c r="G11" s="138" t="s">
        <v>83</v>
      </c>
      <c r="H11" s="139" t="s">
        <v>683</v>
      </c>
      <c r="I11" s="140">
        <v>43102</v>
      </c>
      <c r="J11" s="140">
        <v>43462</v>
      </c>
      <c r="K11" s="137">
        <v>0.15</v>
      </c>
      <c r="L11" s="137">
        <v>0.3</v>
      </c>
      <c r="M11" s="137">
        <v>0.7</v>
      </c>
      <c r="N11" s="137">
        <v>1</v>
      </c>
      <c r="O11" s="137"/>
      <c r="P11" s="133"/>
      <c r="Q11" s="141">
        <v>0</v>
      </c>
      <c r="R11" s="116" t="s">
        <v>750</v>
      </c>
      <c r="S11" s="137">
        <v>0.25</v>
      </c>
      <c r="T11" s="135" t="s">
        <v>790</v>
      </c>
      <c r="U11" s="137">
        <v>0.5</v>
      </c>
      <c r="V11" s="135" t="s">
        <v>839</v>
      </c>
    </row>
    <row r="12" spans="1:22" s="134" customFormat="1" ht="135">
      <c r="A12" s="181"/>
      <c r="B12" s="180"/>
      <c r="C12" s="136" t="s">
        <v>130</v>
      </c>
      <c r="D12" s="137">
        <v>0.05</v>
      </c>
      <c r="E12" s="136" t="s">
        <v>100</v>
      </c>
      <c r="F12" s="137">
        <v>1</v>
      </c>
      <c r="G12" s="138" t="s">
        <v>84</v>
      </c>
      <c r="H12" s="139" t="s">
        <v>684</v>
      </c>
      <c r="I12" s="140">
        <v>43102</v>
      </c>
      <c r="J12" s="140">
        <v>43462</v>
      </c>
      <c r="K12" s="137">
        <v>0.25</v>
      </c>
      <c r="L12" s="137">
        <v>0.5</v>
      </c>
      <c r="M12" s="137">
        <v>0.75</v>
      </c>
      <c r="N12" s="137">
        <v>1</v>
      </c>
      <c r="O12" s="137"/>
      <c r="P12" s="133"/>
      <c r="Q12" s="141">
        <v>0</v>
      </c>
      <c r="R12" s="116" t="s">
        <v>731</v>
      </c>
      <c r="S12" s="137">
        <v>0.5</v>
      </c>
      <c r="T12" s="135" t="s">
        <v>771</v>
      </c>
      <c r="U12" s="137">
        <v>1</v>
      </c>
      <c r="V12" s="116" t="s">
        <v>863</v>
      </c>
    </row>
    <row r="13" spans="1:22" s="134" customFormat="1" ht="68.25" customHeight="1">
      <c r="A13" s="181"/>
      <c r="B13" s="180"/>
      <c r="C13" s="136" t="s">
        <v>131</v>
      </c>
      <c r="D13" s="137">
        <v>0.04</v>
      </c>
      <c r="E13" s="136" t="s">
        <v>100</v>
      </c>
      <c r="F13" s="137">
        <v>1</v>
      </c>
      <c r="G13" s="138" t="s">
        <v>120</v>
      </c>
      <c r="H13" s="136" t="s">
        <v>685</v>
      </c>
      <c r="I13" s="140">
        <v>43102</v>
      </c>
      <c r="J13" s="140">
        <v>43462</v>
      </c>
      <c r="K13" s="137">
        <v>1</v>
      </c>
      <c r="L13" s="137">
        <v>1</v>
      </c>
      <c r="M13" s="137">
        <v>1</v>
      </c>
      <c r="N13" s="137">
        <v>1</v>
      </c>
      <c r="O13" s="137"/>
      <c r="P13" s="133"/>
      <c r="Q13" s="141">
        <v>1</v>
      </c>
      <c r="R13" s="142" t="s">
        <v>742</v>
      </c>
      <c r="S13" s="141">
        <v>1</v>
      </c>
      <c r="T13" s="116" t="s">
        <v>742</v>
      </c>
      <c r="U13" s="141">
        <v>1</v>
      </c>
      <c r="V13" s="116" t="s">
        <v>742</v>
      </c>
    </row>
    <row r="14" spans="1:22" s="134" customFormat="1" ht="129.75" customHeight="1">
      <c r="A14" s="181"/>
      <c r="B14" s="180" t="s">
        <v>85</v>
      </c>
      <c r="C14" s="136" t="s">
        <v>132</v>
      </c>
      <c r="D14" s="137">
        <v>0.04</v>
      </c>
      <c r="E14" s="136" t="s">
        <v>100</v>
      </c>
      <c r="F14" s="137">
        <v>1</v>
      </c>
      <c r="G14" s="138" t="s">
        <v>121</v>
      </c>
      <c r="H14" s="139" t="s">
        <v>791</v>
      </c>
      <c r="I14" s="140">
        <v>43102</v>
      </c>
      <c r="J14" s="140">
        <v>43462</v>
      </c>
      <c r="K14" s="137">
        <v>0.1</v>
      </c>
      <c r="L14" s="137">
        <v>0.3</v>
      </c>
      <c r="M14" s="137">
        <v>0.7</v>
      </c>
      <c r="N14" s="137">
        <v>1</v>
      </c>
      <c r="O14" s="137"/>
      <c r="P14" s="133"/>
      <c r="Q14" s="141">
        <v>0.15</v>
      </c>
      <c r="R14" s="116" t="s">
        <v>792</v>
      </c>
      <c r="S14" s="137">
        <v>0.5</v>
      </c>
      <c r="T14" s="116" t="s">
        <v>792</v>
      </c>
      <c r="U14" s="137">
        <v>1</v>
      </c>
      <c r="V14" s="116" t="s">
        <v>864</v>
      </c>
    </row>
    <row r="15" spans="1:22" s="134" customFormat="1" ht="76.5">
      <c r="A15" s="181"/>
      <c r="B15" s="180"/>
      <c r="C15" s="136" t="s">
        <v>133</v>
      </c>
      <c r="D15" s="137">
        <v>0.05</v>
      </c>
      <c r="E15" s="136" t="s">
        <v>106</v>
      </c>
      <c r="F15" s="143">
        <v>1</v>
      </c>
      <c r="G15" s="138" t="s">
        <v>86</v>
      </c>
      <c r="H15" s="136" t="s">
        <v>712</v>
      </c>
      <c r="I15" s="140">
        <v>43102</v>
      </c>
      <c r="J15" s="140">
        <v>43462</v>
      </c>
      <c r="K15" s="137">
        <v>0.15</v>
      </c>
      <c r="L15" s="137">
        <v>0.3</v>
      </c>
      <c r="M15" s="137">
        <v>0.7</v>
      </c>
      <c r="N15" s="137">
        <v>1</v>
      </c>
      <c r="O15" s="137"/>
      <c r="P15" s="133"/>
      <c r="Q15" s="137">
        <v>0.5</v>
      </c>
      <c r="R15" s="142" t="s">
        <v>732</v>
      </c>
      <c r="S15" s="137">
        <v>1</v>
      </c>
      <c r="T15" s="116" t="s">
        <v>765</v>
      </c>
      <c r="U15" s="137">
        <v>1</v>
      </c>
      <c r="V15" s="116" t="s">
        <v>765</v>
      </c>
    </row>
    <row r="16" spans="1:22" s="134" customFormat="1" ht="127.5">
      <c r="A16" s="181"/>
      <c r="B16" s="180"/>
      <c r="C16" s="136" t="s">
        <v>134</v>
      </c>
      <c r="D16" s="137">
        <v>0.12</v>
      </c>
      <c r="E16" s="136" t="s">
        <v>100</v>
      </c>
      <c r="F16" s="137">
        <v>1</v>
      </c>
      <c r="G16" s="138" t="s">
        <v>87</v>
      </c>
      <c r="H16" s="139" t="s">
        <v>686</v>
      </c>
      <c r="I16" s="140">
        <v>43102</v>
      </c>
      <c r="J16" s="140">
        <v>43462</v>
      </c>
      <c r="K16" s="137">
        <v>0.15</v>
      </c>
      <c r="L16" s="137">
        <v>0.4</v>
      </c>
      <c r="M16" s="137">
        <v>0.7</v>
      </c>
      <c r="N16" s="137">
        <v>1</v>
      </c>
      <c r="O16" s="137"/>
      <c r="P16" s="133"/>
      <c r="Q16" s="141">
        <v>0.3</v>
      </c>
      <c r="R16" s="142" t="s">
        <v>743</v>
      </c>
      <c r="S16" s="137">
        <v>0.6</v>
      </c>
      <c r="T16" s="116" t="s">
        <v>793</v>
      </c>
      <c r="U16" s="137">
        <v>1</v>
      </c>
      <c r="V16" s="116" t="s">
        <v>865</v>
      </c>
    </row>
    <row r="17" spans="1:22" s="134" customFormat="1" ht="158.25" customHeight="1">
      <c r="A17" s="181"/>
      <c r="B17" s="180"/>
      <c r="C17" s="136" t="s">
        <v>135</v>
      </c>
      <c r="D17" s="137">
        <v>0.05</v>
      </c>
      <c r="E17" s="136" t="s">
        <v>100</v>
      </c>
      <c r="F17" s="137">
        <v>1</v>
      </c>
      <c r="G17" s="138" t="s">
        <v>122</v>
      </c>
      <c r="H17" s="136" t="s">
        <v>687</v>
      </c>
      <c r="I17" s="140">
        <v>43102</v>
      </c>
      <c r="J17" s="140">
        <v>43462</v>
      </c>
      <c r="K17" s="137">
        <v>0.25</v>
      </c>
      <c r="L17" s="137">
        <v>0.5</v>
      </c>
      <c r="M17" s="137">
        <v>0.75</v>
      </c>
      <c r="N17" s="137">
        <v>1</v>
      </c>
      <c r="O17" s="137"/>
      <c r="P17" s="133"/>
      <c r="Q17" s="141">
        <v>0.5</v>
      </c>
      <c r="R17" s="116" t="s">
        <v>841</v>
      </c>
      <c r="S17" s="137">
        <v>0.6</v>
      </c>
      <c r="T17" s="116" t="s">
        <v>842</v>
      </c>
      <c r="U17" s="137">
        <v>0.8</v>
      </c>
      <c r="V17" s="116" t="s">
        <v>861</v>
      </c>
    </row>
    <row r="18" spans="1:22" s="134" customFormat="1" ht="102">
      <c r="A18" s="181"/>
      <c r="B18" s="180"/>
      <c r="C18" s="136" t="s">
        <v>136</v>
      </c>
      <c r="D18" s="137">
        <v>0.05</v>
      </c>
      <c r="E18" s="136" t="s">
        <v>100</v>
      </c>
      <c r="F18" s="137">
        <v>1</v>
      </c>
      <c r="G18" s="138" t="s">
        <v>126</v>
      </c>
      <c r="H18" s="136" t="s">
        <v>794</v>
      </c>
      <c r="I18" s="140">
        <v>43102</v>
      </c>
      <c r="J18" s="140">
        <v>43462</v>
      </c>
      <c r="K18" s="137">
        <v>0.25</v>
      </c>
      <c r="L18" s="137">
        <v>0.5</v>
      </c>
      <c r="M18" s="137">
        <v>0.75</v>
      </c>
      <c r="N18" s="137">
        <v>1</v>
      </c>
      <c r="O18" s="137"/>
      <c r="P18" s="133"/>
      <c r="Q18" s="141">
        <v>0.3</v>
      </c>
      <c r="R18" s="142" t="s">
        <v>795</v>
      </c>
      <c r="S18" s="137">
        <v>0.45</v>
      </c>
      <c r="T18" s="135" t="s">
        <v>796</v>
      </c>
      <c r="U18" s="137">
        <v>0.75</v>
      </c>
      <c r="V18" s="135" t="s">
        <v>843</v>
      </c>
    </row>
    <row r="19" spans="1:22" s="134" customFormat="1" ht="135">
      <c r="A19" s="181"/>
      <c r="B19" s="180"/>
      <c r="C19" s="136" t="s">
        <v>137</v>
      </c>
      <c r="D19" s="137">
        <v>0.04</v>
      </c>
      <c r="E19" s="136" t="s">
        <v>100</v>
      </c>
      <c r="F19" s="137">
        <v>1</v>
      </c>
      <c r="G19" s="138" t="s">
        <v>90</v>
      </c>
      <c r="H19" s="136" t="s">
        <v>688</v>
      </c>
      <c r="I19" s="140">
        <v>43102</v>
      </c>
      <c r="J19" s="140">
        <v>43462</v>
      </c>
      <c r="K19" s="137">
        <v>0.1</v>
      </c>
      <c r="L19" s="137">
        <v>0.3</v>
      </c>
      <c r="M19" s="137">
        <v>0.7</v>
      </c>
      <c r="N19" s="137">
        <v>1</v>
      </c>
      <c r="O19" s="137"/>
      <c r="P19" s="144"/>
      <c r="Q19" s="141">
        <v>0.3</v>
      </c>
      <c r="R19" s="116" t="s">
        <v>756</v>
      </c>
      <c r="S19" s="137">
        <v>1</v>
      </c>
      <c r="T19" s="145" t="s">
        <v>844</v>
      </c>
      <c r="U19" s="137">
        <v>1</v>
      </c>
      <c r="V19" s="145" t="s">
        <v>844</v>
      </c>
    </row>
  </sheetData>
  <mergeCells count="21">
    <mergeCell ref="O5:V5"/>
    <mergeCell ref="O6:P6"/>
    <mergeCell ref="Q6:R6"/>
    <mergeCell ref="S6:T6"/>
    <mergeCell ref="U6:V6"/>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3"/>
  <sheetViews>
    <sheetView topLeftCell="J11" zoomScale="80" zoomScaleNormal="80" workbookViewId="0">
      <selection activeCell="V13" sqref="R8:V13"/>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1" customWidth="1"/>
    <col min="9" max="10" width="17.140625" customWidth="1"/>
    <col min="11" max="14" width="19.7109375" customWidth="1"/>
    <col min="15" max="16" width="13.28515625" hidden="1" customWidth="1"/>
    <col min="17" max="17" width="13.28515625" customWidth="1"/>
    <col min="18" max="18" width="23" style="121" customWidth="1"/>
    <col min="19" max="19" width="13.28515625" customWidth="1"/>
    <col min="20" max="20" width="23" style="121" customWidth="1"/>
    <col min="21" max="21" width="13.28515625" customWidth="1"/>
    <col min="22" max="22" width="22.42578125" customWidth="1"/>
  </cols>
  <sheetData>
    <row r="1" spans="1:22" ht="40.5" customHeight="1"/>
    <row r="2" spans="1:22" ht="12.75" customHeight="1"/>
    <row r="4" spans="1:22" ht="33.75">
      <c r="A4" s="186" t="s">
        <v>717</v>
      </c>
      <c r="B4" s="187"/>
      <c r="C4" s="187"/>
      <c r="D4" s="187"/>
      <c r="E4" s="187"/>
      <c r="F4" s="187"/>
      <c r="G4" s="187"/>
      <c r="H4" s="187"/>
      <c r="I4" s="187"/>
      <c r="J4" s="187"/>
      <c r="K4" s="187"/>
      <c r="L4" s="187"/>
      <c r="M4" s="187"/>
      <c r="N4" s="187"/>
      <c r="O4" s="187"/>
      <c r="P4" s="187"/>
      <c r="Q4" s="187"/>
      <c r="R4" s="187"/>
      <c r="S4" s="187"/>
      <c r="T4" s="187"/>
      <c r="U4" s="187"/>
      <c r="V4" s="187"/>
    </row>
    <row r="5" spans="1:22" ht="30" customHeight="1">
      <c r="A5" s="179" t="s">
        <v>98</v>
      </c>
      <c r="B5" s="179" t="s">
        <v>74</v>
      </c>
      <c r="C5" s="179" t="s">
        <v>65</v>
      </c>
      <c r="D5" s="179" t="s">
        <v>66</v>
      </c>
      <c r="E5" s="179" t="s">
        <v>67</v>
      </c>
      <c r="F5" s="179" t="s">
        <v>68</v>
      </c>
      <c r="G5" s="179" t="s">
        <v>69</v>
      </c>
      <c r="H5" s="179" t="s">
        <v>653</v>
      </c>
      <c r="I5" s="191" t="s">
        <v>70</v>
      </c>
      <c r="J5" s="191"/>
      <c r="K5" s="179" t="s">
        <v>79</v>
      </c>
      <c r="L5" s="179"/>
      <c r="M5" s="179"/>
      <c r="N5" s="179"/>
      <c r="O5" s="188" t="s">
        <v>477</v>
      </c>
      <c r="P5" s="188"/>
      <c r="Q5" s="188"/>
      <c r="R5" s="188"/>
      <c r="S5" s="188"/>
      <c r="T5" s="188"/>
      <c r="U5" s="188"/>
      <c r="V5" s="188"/>
    </row>
    <row r="6" spans="1:22" ht="30" customHeight="1">
      <c r="A6" s="179"/>
      <c r="B6" s="179"/>
      <c r="C6" s="179"/>
      <c r="D6" s="179"/>
      <c r="E6" s="179"/>
      <c r="F6" s="179"/>
      <c r="G6" s="179"/>
      <c r="H6" s="179"/>
      <c r="I6" s="179" t="s">
        <v>71</v>
      </c>
      <c r="J6" s="179" t="s">
        <v>72</v>
      </c>
      <c r="K6" s="79" t="s">
        <v>75</v>
      </c>
      <c r="L6" s="79" t="s">
        <v>76</v>
      </c>
      <c r="M6" s="79" t="s">
        <v>77</v>
      </c>
      <c r="N6" s="79" t="s">
        <v>78</v>
      </c>
      <c r="O6" s="189" t="s">
        <v>75</v>
      </c>
      <c r="P6" s="189"/>
      <c r="Q6" s="189" t="s">
        <v>76</v>
      </c>
      <c r="R6" s="189"/>
      <c r="S6" s="189" t="s">
        <v>77</v>
      </c>
      <c r="T6" s="189"/>
      <c r="U6" s="189" t="s">
        <v>78</v>
      </c>
      <c r="V6" s="189"/>
    </row>
    <row r="7" spans="1:22" ht="30">
      <c r="A7" s="179"/>
      <c r="B7" s="179"/>
      <c r="C7" s="179"/>
      <c r="D7" s="179"/>
      <c r="E7" s="179"/>
      <c r="F7" s="179"/>
      <c r="G7" s="179"/>
      <c r="H7" s="179"/>
      <c r="I7" s="179"/>
      <c r="J7" s="179"/>
      <c r="K7" s="80" t="s">
        <v>64</v>
      </c>
      <c r="L7" s="80" t="s">
        <v>64</v>
      </c>
      <c r="M7" s="80" t="s">
        <v>64</v>
      </c>
      <c r="N7" s="80" t="s">
        <v>64</v>
      </c>
      <c r="O7" s="49" t="s">
        <v>479</v>
      </c>
      <c r="P7" s="110" t="s">
        <v>478</v>
      </c>
      <c r="Q7" s="49" t="s">
        <v>479</v>
      </c>
      <c r="R7" s="49" t="s">
        <v>478</v>
      </c>
      <c r="S7" s="49" t="s">
        <v>479</v>
      </c>
      <c r="T7" s="49" t="s">
        <v>478</v>
      </c>
      <c r="U7" s="49" t="s">
        <v>479</v>
      </c>
      <c r="V7" s="49" t="s">
        <v>478</v>
      </c>
    </row>
    <row r="8" spans="1:22" s="134" customFormat="1" ht="107.25" customHeight="1">
      <c r="A8" s="181" t="s">
        <v>59</v>
      </c>
      <c r="B8" s="180" t="s">
        <v>96</v>
      </c>
      <c r="C8" s="8" t="s">
        <v>123</v>
      </c>
      <c r="D8" s="124">
        <v>0.15</v>
      </c>
      <c r="E8" s="129" t="s">
        <v>797</v>
      </c>
      <c r="F8" s="117">
        <v>1</v>
      </c>
      <c r="G8" s="8" t="s">
        <v>798</v>
      </c>
      <c r="H8" s="139" t="s">
        <v>689</v>
      </c>
      <c r="I8" s="128">
        <v>43101</v>
      </c>
      <c r="J8" s="14">
        <v>43131</v>
      </c>
      <c r="K8" s="124">
        <v>1</v>
      </c>
      <c r="L8" s="124">
        <v>1</v>
      </c>
      <c r="M8" s="124">
        <v>1</v>
      </c>
      <c r="N8" s="124">
        <v>1</v>
      </c>
      <c r="O8" s="124"/>
      <c r="P8" s="133"/>
      <c r="Q8" s="124">
        <v>1</v>
      </c>
      <c r="R8" s="116" t="s">
        <v>744</v>
      </c>
      <c r="S8" s="124">
        <v>1</v>
      </c>
      <c r="T8" s="116" t="s">
        <v>744</v>
      </c>
      <c r="U8" s="171">
        <v>1</v>
      </c>
      <c r="V8" s="116" t="s">
        <v>744</v>
      </c>
    </row>
    <row r="9" spans="1:22" s="134" customFormat="1" ht="164.25" customHeight="1">
      <c r="A9" s="181"/>
      <c r="B9" s="180"/>
      <c r="C9" s="8" t="s">
        <v>799</v>
      </c>
      <c r="D9" s="124">
        <v>0.15</v>
      </c>
      <c r="E9" s="129" t="s">
        <v>797</v>
      </c>
      <c r="F9" s="117">
        <v>1</v>
      </c>
      <c r="G9" s="8" t="s">
        <v>800</v>
      </c>
      <c r="H9" s="129" t="s">
        <v>690</v>
      </c>
      <c r="I9" s="128">
        <v>43101</v>
      </c>
      <c r="J9" s="14">
        <v>43220</v>
      </c>
      <c r="K9" s="124">
        <v>0.8</v>
      </c>
      <c r="L9" s="124">
        <v>1</v>
      </c>
      <c r="M9" s="124">
        <v>1</v>
      </c>
      <c r="N9" s="124">
        <v>1</v>
      </c>
      <c r="O9" s="124"/>
      <c r="P9" s="133"/>
      <c r="Q9" s="124">
        <v>1</v>
      </c>
      <c r="R9" s="116" t="s">
        <v>745</v>
      </c>
      <c r="S9" s="124">
        <v>1</v>
      </c>
      <c r="T9" s="116" t="s">
        <v>745</v>
      </c>
      <c r="U9" s="171">
        <v>1</v>
      </c>
      <c r="V9" s="116" t="s">
        <v>745</v>
      </c>
    </row>
    <row r="10" spans="1:22" s="134" customFormat="1" ht="112.5" customHeight="1">
      <c r="A10" s="181"/>
      <c r="B10" s="180"/>
      <c r="C10" s="8" t="s">
        <v>159</v>
      </c>
      <c r="D10" s="124">
        <v>0.3</v>
      </c>
      <c r="E10" s="129" t="s">
        <v>797</v>
      </c>
      <c r="F10" s="117">
        <v>1</v>
      </c>
      <c r="G10" s="8" t="s">
        <v>801</v>
      </c>
      <c r="H10" s="129" t="s">
        <v>659</v>
      </c>
      <c r="I10" s="128">
        <v>43101</v>
      </c>
      <c r="J10" s="14">
        <v>43465</v>
      </c>
      <c r="K10" s="124">
        <v>0.25</v>
      </c>
      <c r="L10" s="124">
        <v>0.5</v>
      </c>
      <c r="M10" s="124">
        <v>0.75</v>
      </c>
      <c r="N10" s="124">
        <v>1</v>
      </c>
      <c r="O10" s="124"/>
      <c r="P10" s="133"/>
      <c r="Q10" s="124">
        <v>0.5</v>
      </c>
      <c r="R10" s="116" t="s">
        <v>746</v>
      </c>
      <c r="S10" s="124">
        <v>0.75</v>
      </c>
      <c r="T10" s="116" t="s">
        <v>764</v>
      </c>
      <c r="U10" s="171">
        <v>1</v>
      </c>
      <c r="V10" s="116" t="s">
        <v>845</v>
      </c>
    </row>
    <row r="11" spans="1:22" s="134" customFormat="1" ht="104.25" customHeight="1">
      <c r="A11" s="181"/>
      <c r="B11" s="180"/>
      <c r="C11" s="8" t="s">
        <v>114</v>
      </c>
      <c r="D11" s="124">
        <v>0.15</v>
      </c>
      <c r="E11" s="129" t="s">
        <v>797</v>
      </c>
      <c r="F11" s="117">
        <v>1</v>
      </c>
      <c r="G11" s="8" t="s">
        <v>115</v>
      </c>
      <c r="H11" s="146" t="s">
        <v>721</v>
      </c>
      <c r="I11" s="128">
        <v>43101</v>
      </c>
      <c r="J11" s="14">
        <v>43465</v>
      </c>
      <c r="K11" s="124">
        <v>0.33300000000000002</v>
      </c>
      <c r="L11" s="124">
        <v>0.33300000000000002</v>
      </c>
      <c r="M11" s="124">
        <v>0.66300000000000003</v>
      </c>
      <c r="N11" s="124">
        <v>1</v>
      </c>
      <c r="O11" s="124"/>
      <c r="P11" s="133"/>
      <c r="Q11" s="124">
        <v>0</v>
      </c>
      <c r="R11" s="116" t="s">
        <v>802</v>
      </c>
      <c r="S11" s="124">
        <v>0.66</v>
      </c>
      <c r="T11" s="116" t="s">
        <v>803</v>
      </c>
      <c r="U11" s="124">
        <v>1</v>
      </c>
      <c r="V11" s="116" t="s">
        <v>846</v>
      </c>
    </row>
    <row r="12" spans="1:22" s="134" customFormat="1" ht="100.5" customHeight="1">
      <c r="A12" s="181"/>
      <c r="B12" s="180"/>
      <c r="C12" s="8" t="s">
        <v>116</v>
      </c>
      <c r="D12" s="124">
        <v>0.15</v>
      </c>
      <c r="E12" s="129" t="s">
        <v>797</v>
      </c>
      <c r="F12" s="117">
        <v>1</v>
      </c>
      <c r="G12" s="8" t="s">
        <v>117</v>
      </c>
      <c r="H12" s="129" t="s">
        <v>691</v>
      </c>
      <c r="I12" s="128">
        <v>43101</v>
      </c>
      <c r="J12" s="14">
        <v>43465</v>
      </c>
      <c r="K12" s="124">
        <v>1</v>
      </c>
      <c r="L12" s="124">
        <v>1</v>
      </c>
      <c r="M12" s="124">
        <v>1</v>
      </c>
      <c r="N12" s="124">
        <v>1</v>
      </c>
      <c r="O12" s="124"/>
      <c r="P12" s="133"/>
      <c r="Q12" s="124">
        <v>1</v>
      </c>
      <c r="R12" s="116" t="s">
        <v>747</v>
      </c>
      <c r="S12" s="124">
        <v>1</v>
      </c>
      <c r="T12" s="116" t="s">
        <v>747</v>
      </c>
      <c r="U12" s="171">
        <v>1</v>
      </c>
      <c r="V12" s="116" t="s">
        <v>747</v>
      </c>
    </row>
    <row r="13" spans="1:22" s="134" customFormat="1" ht="127.5" customHeight="1">
      <c r="A13" s="181"/>
      <c r="B13" s="180"/>
      <c r="C13" s="8" t="s">
        <v>118</v>
      </c>
      <c r="D13" s="124">
        <v>0.1</v>
      </c>
      <c r="E13" s="129" t="s">
        <v>797</v>
      </c>
      <c r="F13" s="117">
        <v>0.8</v>
      </c>
      <c r="G13" s="8" t="s">
        <v>719</v>
      </c>
      <c r="H13" s="129" t="s">
        <v>720</v>
      </c>
      <c r="I13" s="128">
        <v>43101</v>
      </c>
      <c r="J13" s="14">
        <v>43465</v>
      </c>
      <c r="K13" s="124">
        <v>0</v>
      </c>
      <c r="L13" s="124">
        <v>0.5</v>
      </c>
      <c r="M13" s="124">
        <v>0.5</v>
      </c>
      <c r="N13" s="124">
        <v>1</v>
      </c>
      <c r="O13" s="124"/>
      <c r="P13" s="133"/>
      <c r="Q13" s="124">
        <v>0.5</v>
      </c>
      <c r="R13" s="116" t="s">
        <v>804</v>
      </c>
      <c r="S13" s="124">
        <v>0.65</v>
      </c>
      <c r="T13" s="116" t="s">
        <v>805</v>
      </c>
      <c r="U13" s="124">
        <v>1</v>
      </c>
      <c r="V13" s="116" t="s">
        <v>866</v>
      </c>
    </row>
  </sheetData>
  <mergeCells count="20">
    <mergeCell ref="O6:P6"/>
    <mergeCell ref="Q6:R6"/>
    <mergeCell ref="S6:T6"/>
    <mergeCell ref="U6:V6"/>
    <mergeCell ref="A4:V4"/>
    <mergeCell ref="K5:N5"/>
    <mergeCell ref="O5:V5"/>
    <mergeCell ref="A8:A13"/>
    <mergeCell ref="B8:B13"/>
    <mergeCell ref="I6:I7"/>
    <mergeCell ref="J6:J7"/>
    <mergeCell ref="A5:A7"/>
    <mergeCell ref="B5:B7"/>
    <mergeCell ref="C5:C7"/>
    <mergeCell ref="D5:D7"/>
    <mergeCell ref="E5:E7"/>
    <mergeCell ref="F5:F7"/>
    <mergeCell ref="G5:G7"/>
    <mergeCell ref="I5:J5"/>
    <mergeCell ref="H5:H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7"/>
  <sheetViews>
    <sheetView topLeftCell="B1" zoomScale="80" zoomScaleNormal="80" workbookViewId="0">
      <pane xSplit="1" ySplit="7" topLeftCell="J12" activePane="bottomRight" state="frozen"/>
      <selection activeCell="B1" sqref="B1"/>
      <selection pane="topRight" activeCell="C1" sqref="C1"/>
      <selection pane="bottomLeft" activeCell="B8" sqref="B8"/>
      <selection pane="bottomRight" activeCell="U13" sqref="U13"/>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42.140625" customWidth="1"/>
    <col min="8" max="8" width="46.85546875" style="11" customWidth="1"/>
    <col min="9" max="10" width="15.7109375" customWidth="1"/>
    <col min="11" max="14" width="17.5703125" customWidth="1"/>
    <col min="15" max="16" width="0" hidden="1" customWidth="1"/>
    <col min="17" max="17" width="12.85546875" customWidth="1"/>
    <col min="18" max="18" width="20.7109375" customWidth="1"/>
    <col min="19" max="19" width="15.85546875" customWidth="1"/>
    <col min="20" max="20" width="25.42578125" style="121" customWidth="1"/>
    <col min="21" max="21" width="12.28515625" customWidth="1"/>
    <col min="22" max="22" width="26.85546875" customWidth="1"/>
  </cols>
  <sheetData>
    <row r="1" spans="1:22" ht="24" customHeight="1"/>
    <row r="2" spans="1:22" ht="24" customHeight="1"/>
    <row r="4" spans="1:22" ht="33.75">
      <c r="A4" s="186" t="s">
        <v>717</v>
      </c>
      <c r="B4" s="187"/>
      <c r="C4" s="187"/>
      <c r="D4" s="187"/>
      <c r="E4" s="187"/>
      <c r="F4" s="187"/>
      <c r="G4" s="187"/>
      <c r="H4" s="187"/>
      <c r="I4" s="187"/>
      <c r="J4" s="187"/>
      <c r="K4" s="187"/>
      <c r="L4" s="187"/>
      <c r="M4" s="187"/>
      <c r="N4" s="187"/>
      <c r="O4" s="187"/>
      <c r="P4" s="187"/>
      <c r="Q4" s="187"/>
      <c r="R4" s="187"/>
      <c r="S4" s="187"/>
      <c r="T4" s="187"/>
      <c r="U4" s="187"/>
      <c r="V4" s="187"/>
    </row>
    <row r="5" spans="1:22" ht="36.75" customHeight="1">
      <c r="A5" s="192" t="s">
        <v>98</v>
      </c>
      <c r="B5" s="195" t="s">
        <v>74</v>
      </c>
      <c r="C5" s="195" t="s">
        <v>65</v>
      </c>
      <c r="D5" s="195" t="s">
        <v>66</v>
      </c>
      <c r="E5" s="195" t="s">
        <v>67</v>
      </c>
      <c r="F5" s="195" t="s">
        <v>68</v>
      </c>
      <c r="G5" s="195" t="s">
        <v>69</v>
      </c>
      <c r="H5" s="195" t="s">
        <v>653</v>
      </c>
      <c r="I5" s="249" t="s">
        <v>70</v>
      </c>
      <c r="J5" s="249"/>
      <c r="K5" s="195" t="s">
        <v>79</v>
      </c>
      <c r="L5" s="195"/>
      <c r="M5" s="195"/>
      <c r="N5" s="195"/>
      <c r="O5" s="188" t="s">
        <v>477</v>
      </c>
      <c r="P5" s="188"/>
      <c r="Q5" s="188"/>
      <c r="R5" s="188"/>
      <c r="S5" s="188"/>
      <c r="T5" s="188"/>
      <c r="U5" s="188"/>
      <c r="V5" s="188"/>
    </row>
    <row r="6" spans="1:22" ht="30" customHeight="1">
      <c r="A6" s="192"/>
      <c r="B6" s="195"/>
      <c r="C6" s="195"/>
      <c r="D6" s="195"/>
      <c r="E6" s="195"/>
      <c r="F6" s="195"/>
      <c r="G6" s="195"/>
      <c r="H6" s="195"/>
      <c r="I6" s="195" t="s">
        <v>71</v>
      </c>
      <c r="J6" s="195" t="s">
        <v>72</v>
      </c>
      <c r="K6" s="12" t="s">
        <v>75</v>
      </c>
      <c r="L6" s="12" t="s">
        <v>76</v>
      </c>
      <c r="M6" s="12" t="s">
        <v>77</v>
      </c>
      <c r="N6" s="12" t="s">
        <v>78</v>
      </c>
      <c r="O6" s="189" t="s">
        <v>75</v>
      </c>
      <c r="P6" s="189"/>
      <c r="Q6" s="189" t="s">
        <v>76</v>
      </c>
      <c r="R6" s="189"/>
      <c r="S6" s="189" t="s">
        <v>77</v>
      </c>
      <c r="T6" s="189"/>
      <c r="U6" s="189" t="s">
        <v>78</v>
      </c>
      <c r="V6" s="189"/>
    </row>
    <row r="7" spans="1:22" ht="45">
      <c r="A7" s="192"/>
      <c r="B7" s="195"/>
      <c r="C7" s="195"/>
      <c r="D7" s="195"/>
      <c r="E7" s="195"/>
      <c r="F7" s="195"/>
      <c r="G7" s="195"/>
      <c r="H7" s="195"/>
      <c r="I7" s="195"/>
      <c r="J7" s="195"/>
      <c r="K7" s="107" t="s">
        <v>64</v>
      </c>
      <c r="L7" s="107" t="s">
        <v>64</v>
      </c>
      <c r="M7" s="107" t="s">
        <v>64</v>
      </c>
      <c r="N7" s="107" t="s">
        <v>64</v>
      </c>
      <c r="O7" s="49" t="s">
        <v>479</v>
      </c>
      <c r="P7" s="110" t="s">
        <v>478</v>
      </c>
      <c r="Q7" s="49" t="s">
        <v>479</v>
      </c>
      <c r="R7" s="49" t="s">
        <v>478</v>
      </c>
      <c r="S7" s="49" t="s">
        <v>479</v>
      </c>
      <c r="T7" s="49" t="s">
        <v>478</v>
      </c>
      <c r="U7" s="49" t="s">
        <v>479</v>
      </c>
      <c r="V7" s="49" t="s">
        <v>478</v>
      </c>
    </row>
    <row r="8" spans="1:22" s="134" customFormat="1" ht="97.5" customHeight="1">
      <c r="A8" s="181" t="s">
        <v>61</v>
      </c>
      <c r="B8" s="180" t="s">
        <v>91</v>
      </c>
      <c r="C8" s="147" t="s">
        <v>162</v>
      </c>
      <c r="D8" s="124">
        <v>0.1</v>
      </c>
      <c r="E8" s="124" t="s">
        <v>106</v>
      </c>
      <c r="F8" s="129">
        <v>1</v>
      </c>
      <c r="G8" s="247" t="s">
        <v>160</v>
      </c>
      <c r="H8" s="136" t="s">
        <v>660</v>
      </c>
      <c r="I8" s="128">
        <v>43101</v>
      </c>
      <c r="J8" s="14">
        <v>43190</v>
      </c>
      <c r="K8" s="148">
        <v>1</v>
      </c>
      <c r="L8" s="148">
        <v>0</v>
      </c>
      <c r="M8" s="148">
        <v>0</v>
      </c>
      <c r="N8" s="148">
        <v>0</v>
      </c>
      <c r="O8" s="148"/>
      <c r="Q8" s="124">
        <v>1</v>
      </c>
      <c r="R8" s="149" t="s">
        <v>727</v>
      </c>
      <c r="S8" s="124">
        <v>1</v>
      </c>
      <c r="T8" s="150" t="s">
        <v>727</v>
      </c>
      <c r="U8" s="171">
        <v>1</v>
      </c>
      <c r="V8" s="150" t="s">
        <v>727</v>
      </c>
    </row>
    <row r="9" spans="1:22" s="134" customFormat="1" ht="126" customHeight="1">
      <c r="A9" s="181"/>
      <c r="B9" s="180"/>
      <c r="C9" s="147" t="s">
        <v>163</v>
      </c>
      <c r="D9" s="124">
        <v>0.1</v>
      </c>
      <c r="E9" s="129" t="s">
        <v>100</v>
      </c>
      <c r="F9" s="117">
        <v>1</v>
      </c>
      <c r="G9" s="247"/>
      <c r="H9" s="139" t="s">
        <v>669</v>
      </c>
      <c r="I9" s="128">
        <v>43191</v>
      </c>
      <c r="J9" s="14">
        <v>43465</v>
      </c>
      <c r="K9" s="148">
        <v>0</v>
      </c>
      <c r="L9" s="106">
        <v>0.3</v>
      </c>
      <c r="M9" s="106">
        <v>0.4</v>
      </c>
      <c r="N9" s="106">
        <v>0.4</v>
      </c>
      <c r="O9" s="148"/>
      <c r="Q9" s="124">
        <v>0.1</v>
      </c>
      <c r="R9" s="151" t="s">
        <v>754</v>
      </c>
      <c r="S9" s="124">
        <v>0.2</v>
      </c>
      <c r="T9" s="150" t="s">
        <v>754</v>
      </c>
      <c r="U9" s="171">
        <v>0.5</v>
      </c>
      <c r="V9" s="150" t="s">
        <v>867</v>
      </c>
    </row>
    <row r="10" spans="1:22" s="134" customFormat="1" ht="143.25" customHeight="1">
      <c r="A10" s="181"/>
      <c r="B10" s="180"/>
      <c r="C10" s="117" t="s">
        <v>139</v>
      </c>
      <c r="D10" s="124">
        <v>0.08</v>
      </c>
      <c r="E10" s="124" t="s">
        <v>106</v>
      </c>
      <c r="F10" s="129">
        <v>4</v>
      </c>
      <c r="G10" s="130" t="s">
        <v>140</v>
      </c>
      <c r="H10" s="136" t="s">
        <v>661</v>
      </c>
      <c r="I10" s="128">
        <v>43101</v>
      </c>
      <c r="J10" s="14">
        <v>43465</v>
      </c>
      <c r="K10" s="148">
        <v>1</v>
      </c>
      <c r="L10" s="148">
        <v>1</v>
      </c>
      <c r="M10" s="148">
        <v>1</v>
      </c>
      <c r="N10" s="148">
        <v>1</v>
      </c>
      <c r="O10" s="148"/>
      <c r="Q10" s="124">
        <v>1</v>
      </c>
      <c r="R10" s="149" t="s">
        <v>728</v>
      </c>
      <c r="S10" s="124">
        <v>1</v>
      </c>
      <c r="T10" s="150" t="s">
        <v>728</v>
      </c>
      <c r="U10" s="171">
        <v>1</v>
      </c>
      <c r="V10" s="150" t="s">
        <v>847</v>
      </c>
    </row>
    <row r="11" spans="1:22" s="134" customFormat="1" ht="165.75" customHeight="1">
      <c r="A11" s="181"/>
      <c r="B11" s="180"/>
      <c r="C11" s="117" t="s">
        <v>806</v>
      </c>
      <c r="D11" s="124">
        <v>0.2</v>
      </c>
      <c r="E11" s="129" t="s">
        <v>100</v>
      </c>
      <c r="F11" s="117">
        <v>1</v>
      </c>
      <c r="G11" s="130" t="s">
        <v>141</v>
      </c>
      <c r="H11" s="139" t="s">
        <v>668</v>
      </c>
      <c r="I11" s="128">
        <v>43101</v>
      </c>
      <c r="J11" s="14">
        <v>43465</v>
      </c>
      <c r="K11" s="106">
        <v>1</v>
      </c>
      <c r="L11" s="106">
        <v>1</v>
      </c>
      <c r="M11" s="106">
        <v>1</v>
      </c>
      <c r="N11" s="106">
        <v>1</v>
      </c>
      <c r="O11" s="106"/>
      <c r="Q11" s="106">
        <v>0.8</v>
      </c>
      <c r="R11" s="151" t="s">
        <v>807</v>
      </c>
      <c r="S11" s="106">
        <v>0.9</v>
      </c>
      <c r="T11" s="151" t="s">
        <v>807</v>
      </c>
      <c r="U11" s="106">
        <v>0.95</v>
      </c>
      <c r="V11" s="151" t="s">
        <v>807</v>
      </c>
    </row>
    <row r="12" spans="1:22" s="134" customFormat="1" ht="55.5" customHeight="1">
      <c r="A12" s="181"/>
      <c r="B12" s="180"/>
      <c r="C12" s="117" t="s">
        <v>142</v>
      </c>
      <c r="D12" s="124">
        <v>0.1</v>
      </c>
      <c r="E12" s="124" t="s">
        <v>106</v>
      </c>
      <c r="F12" s="129">
        <v>1</v>
      </c>
      <c r="G12" s="130" t="s">
        <v>748</v>
      </c>
      <c r="H12" s="136" t="s">
        <v>662</v>
      </c>
      <c r="I12" s="128">
        <v>43101</v>
      </c>
      <c r="J12" s="14">
        <v>43465</v>
      </c>
      <c r="K12" s="148">
        <v>0</v>
      </c>
      <c r="L12" s="148">
        <v>0</v>
      </c>
      <c r="M12" s="148">
        <v>0</v>
      </c>
      <c r="N12" s="148">
        <v>1</v>
      </c>
      <c r="O12" s="152"/>
      <c r="Q12" s="152">
        <v>0</v>
      </c>
      <c r="R12" s="149" t="s">
        <v>755</v>
      </c>
      <c r="S12" s="152">
        <v>0</v>
      </c>
      <c r="T12" s="149" t="s">
        <v>766</v>
      </c>
      <c r="U12" s="178">
        <v>1</v>
      </c>
      <c r="V12" s="175" t="s">
        <v>869</v>
      </c>
    </row>
    <row r="13" spans="1:22" s="134" customFormat="1" ht="63.75">
      <c r="A13" s="181"/>
      <c r="B13" s="180"/>
      <c r="C13" s="117" t="s">
        <v>138</v>
      </c>
      <c r="D13" s="124">
        <v>0.06</v>
      </c>
      <c r="E13" s="124" t="s">
        <v>106</v>
      </c>
      <c r="F13" s="129">
        <v>1</v>
      </c>
      <c r="G13" s="247" t="s">
        <v>663</v>
      </c>
      <c r="H13" s="136" t="s">
        <v>138</v>
      </c>
      <c r="I13" s="128">
        <v>43101</v>
      </c>
      <c r="J13" s="14">
        <v>43190</v>
      </c>
      <c r="K13" s="148">
        <v>1</v>
      </c>
      <c r="L13" s="148">
        <v>0</v>
      </c>
      <c r="M13" s="148">
        <v>0</v>
      </c>
      <c r="N13" s="148">
        <v>0</v>
      </c>
      <c r="O13" s="148"/>
      <c r="P13" s="133"/>
      <c r="Q13" s="106">
        <v>1</v>
      </c>
      <c r="R13" s="142" t="s">
        <v>752</v>
      </c>
      <c r="S13" s="106">
        <v>1</v>
      </c>
      <c r="T13" s="142" t="s">
        <v>752</v>
      </c>
      <c r="U13" s="106">
        <v>1</v>
      </c>
      <c r="V13" s="142" t="s">
        <v>752</v>
      </c>
    </row>
    <row r="14" spans="1:22" s="134" customFormat="1" ht="171" customHeight="1">
      <c r="A14" s="181"/>
      <c r="B14" s="180"/>
      <c r="C14" s="117" t="s">
        <v>664</v>
      </c>
      <c r="D14" s="124">
        <v>0.06</v>
      </c>
      <c r="E14" s="129" t="s">
        <v>100</v>
      </c>
      <c r="F14" s="117">
        <v>1</v>
      </c>
      <c r="G14" s="247"/>
      <c r="H14" s="139" t="s">
        <v>667</v>
      </c>
      <c r="I14" s="128">
        <v>43191</v>
      </c>
      <c r="J14" s="14">
        <v>43465</v>
      </c>
      <c r="K14" s="148">
        <v>0</v>
      </c>
      <c r="L14" s="106">
        <v>0.3</v>
      </c>
      <c r="M14" s="106">
        <v>0.4</v>
      </c>
      <c r="N14" s="106">
        <v>0.4</v>
      </c>
      <c r="O14" s="148"/>
      <c r="P14" s="133"/>
      <c r="Q14" s="124">
        <v>0.3</v>
      </c>
      <c r="R14" s="116" t="s">
        <v>751</v>
      </c>
      <c r="S14" s="124">
        <v>0.3</v>
      </c>
      <c r="T14" s="116" t="s">
        <v>751</v>
      </c>
      <c r="U14" s="171">
        <v>0.8</v>
      </c>
      <c r="V14" s="135" t="s">
        <v>848</v>
      </c>
    </row>
    <row r="15" spans="1:22" s="134" customFormat="1" ht="150" customHeight="1">
      <c r="A15" s="181"/>
      <c r="B15" s="180"/>
      <c r="C15" s="117" t="s">
        <v>808</v>
      </c>
      <c r="D15" s="124">
        <v>0.1</v>
      </c>
      <c r="E15" s="129" t="s">
        <v>100</v>
      </c>
      <c r="F15" s="117">
        <v>1</v>
      </c>
      <c r="G15" s="130" t="s">
        <v>92</v>
      </c>
      <c r="H15" s="139" t="s">
        <v>666</v>
      </c>
      <c r="I15" s="128">
        <v>43101</v>
      </c>
      <c r="J15" s="14">
        <v>43465</v>
      </c>
      <c r="K15" s="106">
        <v>1</v>
      </c>
      <c r="L15" s="106">
        <v>1</v>
      </c>
      <c r="M15" s="106">
        <v>1</v>
      </c>
      <c r="N15" s="106">
        <v>1</v>
      </c>
      <c r="O15" s="106"/>
      <c r="P15" s="133"/>
      <c r="Q15" s="106">
        <v>1</v>
      </c>
      <c r="R15" s="16" t="s">
        <v>749</v>
      </c>
      <c r="S15" s="106">
        <v>1</v>
      </c>
      <c r="T15" s="16" t="s">
        <v>749</v>
      </c>
      <c r="U15" s="106">
        <v>1</v>
      </c>
      <c r="V15" s="16" t="s">
        <v>749</v>
      </c>
    </row>
    <row r="16" spans="1:22" s="134" customFormat="1" ht="150" customHeight="1">
      <c r="A16" s="181"/>
      <c r="B16" s="248" t="s">
        <v>94</v>
      </c>
      <c r="C16" s="117" t="s">
        <v>138</v>
      </c>
      <c r="D16" s="124">
        <v>0.1</v>
      </c>
      <c r="E16" s="124" t="s">
        <v>106</v>
      </c>
      <c r="F16" s="129">
        <v>1</v>
      </c>
      <c r="G16" s="247" t="s">
        <v>93</v>
      </c>
      <c r="H16" s="117" t="s">
        <v>138</v>
      </c>
      <c r="I16" s="128">
        <v>43101</v>
      </c>
      <c r="J16" s="14">
        <v>43190</v>
      </c>
      <c r="K16" s="148">
        <v>1</v>
      </c>
      <c r="L16" s="148">
        <v>0</v>
      </c>
      <c r="M16" s="148">
        <v>0</v>
      </c>
      <c r="N16" s="148">
        <v>0</v>
      </c>
      <c r="O16" s="148"/>
      <c r="P16" s="133"/>
      <c r="Q16" s="124">
        <v>1</v>
      </c>
      <c r="R16" s="116" t="s">
        <v>729</v>
      </c>
      <c r="S16" s="124">
        <v>1</v>
      </c>
      <c r="T16" s="116" t="s">
        <v>729</v>
      </c>
      <c r="U16" s="171">
        <v>1</v>
      </c>
      <c r="V16" s="116" t="s">
        <v>729</v>
      </c>
    </row>
    <row r="17" spans="1:22" s="134" customFormat="1" ht="169.5" customHeight="1">
      <c r="A17" s="181"/>
      <c r="B17" s="248"/>
      <c r="C17" s="117" t="s">
        <v>664</v>
      </c>
      <c r="D17" s="124">
        <v>0.1</v>
      </c>
      <c r="E17" s="129" t="s">
        <v>100</v>
      </c>
      <c r="F17" s="117">
        <v>1</v>
      </c>
      <c r="G17" s="247"/>
      <c r="H17" s="139" t="s">
        <v>665</v>
      </c>
      <c r="I17" s="128">
        <v>43191</v>
      </c>
      <c r="J17" s="14">
        <v>43465</v>
      </c>
      <c r="K17" s="148">
        <v>0</v>
      </c>
      <c r="L17" s="106">
        <v>0.3</v>
      </c>
      <c r="M17" s="106">
        <v>0.4</v>
      </c>
      <c r="N17" s="106">
        <v>0.4</v>
      </c>
      <c r="O17" s="148"/>
      <c r="P17" s="133"/>
      <c r="Q17" s="153">
        <v>0.57499999999999996</v>
      </c>
      <c r="R17" s="142" t="s">
        <v>809</v>
      </c>
      <c r="S17" s="124">
        <v>0.83</v>
      </c>
      <c r="T17" s="135" t="s">
        <v>810</v>
      </c>
      <c r="U17" s="171">
        <v>1</v>
      </c>
      <c r="V17" s="135" t="s">
        <v>849</v>
      </c>
    </row>
  </sheetData>
  <mergeCells count="24">
    <mergeCell ref="E5:E7"/>
    <mergeCell ref="O5:V5"/>
    <mergeCell ref="O6:P6"/>
    <mergeCell ref="Q6:R6"/>
    <mergeCell ref="S6:T6"/>
    <mergeCell ref="U6:V6"/>
    <mergeCell ref="H5:H7"/>
    <mergeCell ref="K5:N5"/>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I6" zoomScale="80" zoomScaleNormal="80" workbookViewId="0">
      <selection activeCell="T8" sqref="T8"/>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0" customWidth="1"/>
    <col min="9" max="10" width="15.7109375" customWidth="1"/>
    <col min="11" max="14" width="17.85546875" customWidth="1"/>
    <col min="15" max="16" width="0" hidden="1" customWidth="1"/>
    <col min="18" max="18" width="23.140625" customWidth="1"/>
    <col min="20" max="20" width="29.140625" style="121" customWidth="1"/>
    <col min="21" max="21" width="12.28515625" customWidth="1"/>
    <col min="22" max="22" width="27" customWidth="1"/>
  </cols>
  <sheetData>
    <row r="1" spans="1:22" ht="20.25" customHeight="1"/>
    <row r="2" spans="1:22" ht="28.5" customHeight="1"/>
    <row r="4" spans="1:22" ht="33.75">
      <c r="A4" s="186" t="s">
        <v>717</v>
      </c>
      <c r="B4" s="187"/>
      <c r="C4" s="187"/>
      <c r="D4" s="187"/>
      <c r="E4" s="187"/>
      <c r="F4" s="187"/>
      <c r="G4" s="187"/>
      <c r="H4" s="187"/>
      <c r="I4" s="187"/>
      <c r="J4" s="187"/>
      <c r="K4" s="187"/>
      <c r="L4" s="187"/>
      <c r="M4" s="187"/>
      <c r="N4" s="187"/>
      <c r="O4" s="187"/>
      <c r="P4" s="187"/>
      <c r="Q4" s="187"/>
      <c r="R4" s="187"/>
      <c r="S4" s="187"/>
      <c r="T4" s="187"/>
      <c r="U4" s="187"/>
      <c r="V4" s="187"/>
    </row>
    <row r="5" spans="1:22" ht="39.75" customHeight="1">
      <c r="A5" s="195" t="s">
        <v>98</v>
      </c>
      <c r="B5" s="195" t="s">
        <v>74</v>
      </c>
      <c r="C5" s="195" t="s">
        <v>65</v>
      </c>
      <c r="D5" s="195" t="s">
        <v>66</v>
      </c>
      <c r="E5" s="195" t="s">
        <v>67</v>
      </c>
      <c r="F5" s="195" t="s">
        <v>68</v>
      </c>
      <c r="G5" s="195" t="s">
        <v>69</v>
      </c>
      <c r="H5" s="195" t="s">
        <v>653</v>
      </c>
      <c r="I5" s="249" t="s">
        <v>70</v>
      </c>
      <c r="J5" s="249"/>
      <c r="K5" s="195" t="s">
        <v>79</v>
      </c>
      <c r="L5" s="195"/>
      <c r="M5" s="195"/>
      <c r="N5" s="195"/>
      <c r="O5" s="188" t="s">
        <v>477</v>
      </c>
      <c r="P5" s="188"/>
      <c r="Q5" s="188"/>
      <c r="R5" s="188"/>
      <c r="S5" s="188"/>
      <c r="T5" s="188"/>
      <c r="U5" s="188"/>
      <c r="V5" s="188"/>
    </row>
    <row r="6" spans="1:22" ht="30" customHeight="1">
      <c r="A6" s="195"/>
      <c r="B6" s="195"/>
      <c r="C6" s="195"/>
      <c r="D6" s="195"/>
      <c r="E6" s="195"/>
      <c r="F6" s="195"/>
      <c r="G6" s="195"/>
      <c r="H6" s="195"/>
      <c r="I6" s="195" t="s">
        <v>71</v>
      </c>
      <c r="J6" s="195" t="s">
        <v>72</v>
      </c>
      <c r="K6" s="12" t="s">
        <v>75</v>
      </c>
      <c r="L6" s="12" t="s">
        <v>76</v>
      </c>
      <c r="M6" s="12" t="s">
        <v>77</v>
      </c>
      <c r="N6" s="12" t="s">
        <v>78</v>
      </c>
      <c r="O6" s="189" t="s">
        <v>75</v>
      </c>
      <c r="P6" s="189"/>
      <c r="Q6" s="189" t="s">
        <v>76</v>
      </c>
      <c r="R6" s="189"/>
      <c r="S6" s="189" t="s">
        <v>77</v>
      </c>
      <c r="T6" s="189"/>
      <c r="U6" s="189" t="s">
        <v>78</v>
      </c>
      <c r="V6" s="189"/>
    </row>
    <row r="7" spans="1:22" ht="47.25" customHeight="1">
      <c r="A7" s="195"/>
      <c r="B7" s="195"/>
      <c r="C7" s="195"/>
      <c r="D7" s="195"/>
      <c r="E7" s="195"/>
      <c r="F7" s="195"/>
      <c r="G7" s="195"/>
      <c r="H7" s="195"/>
      <c r="I7" s="195"/>
      <c r="J7" s="195"/>
      <c r="K7" s="107" t="s">
        <v>64</v>
      </c>
      <c r="L7" s="107" t="s">
        <v>64</v>
      </c>
      <c r="M7" s="107" t="s">
        <v>64</v>
      </c>
      <c r="N7" s="107" t="s">
        <v>64</v>
      </c>
      <c r="O7" s="49" t="s">
        <v>479</v>
      </c>
      <c r="P7" s="110" t="s">
        <v>478</v>
      </c>
      <c r="Q7" s="49" t="s">
        <v>479</v>
      </c>
      <c r="R7" s="49" t="s">
        <v>478</v>
      </c>
      <c r="S7" s="49" t="s">
        <v>479</v>
      </c>
      <c r="T7" s="49" t="s">
        <v>478</v>
      </c>
      <c r="U7" s="49" t="s">
        <v>479</v>
      </c>
      <c r="V7" s="49" t="s">
        <v>478</v>
      </c>
    </row>
    <row r="8" spans="1:22" s="134" customFormat="1" ht="146.25" customHeight="1">
      <c r="A8" s="181" t="s">
        <v>62</v>
      </c>
      <c r="B8" s="180" t="s">
        <v>95</v>
      </c>
      <c r="C8" s="117" t="s">
        <v>713</v>
      </c>
      <c r="D8" s="124">
        <v>0.7</v>
      </c>
      <c r="E8" s="129" t="s">
        <v>106</v>
      </c>
      <c r="F8" s="129" t="s">
        <v>143</v>
      </c>
      <c r="G8" s="8" t="s">
        <v>144</v>
      </c>
      <c r="H8" s="129" t="s">
        <v>692</v>
      </c>
      <c r="I8" s="128">
        <v>43132</v>
      </c>
      <c r="J8" s="128">
        <v>43373</v>
      </c>
      <c r="K8" s="124">
        <v>0.2</v>
      </c>
      <c r="L8" s="124">
        <v>0.4</v>
      </c>
      <c r="M8" s="124">
        <v>1</v>
      </c>
      <c r="N8" s="124">
        <v>1</v>
      </c>
      <c r="O8" s="124"/>
      <c r="P8" s="133"/>
      <c r="Q8" s="124">
        <v>1</v>
      </c>
      <c r="R8" s="142" t="s">
        <v>726</v>
      </c>
      <c r="S8" s="124">
        <v>1</v>
      </c>
      <c r="T8" s="116" t="s">
        <v>726</v>
      </c>
      <c r="U8" s="171">
        <v>1</v>
      </c>
      <c r="V8" s="116" t="s">
        <v>726</v>
      </c>
    </row>
    <row r="9" spans="1:22" s="134" customFormat="1" ht="292.5" customHeight="1">
      <c r="A9" s="181"/>
      <c r="B9" s="180"/>
      <c r="C9" s="117" t="s">
        <v>147</v>
      </c>
      <c r="D9" s="124">
        <v>0.3</v>
      </c>
      <c r="E9" s="129" t="s">
        <v>100</v>
      </c>
      <c r="F9" s="129" t="s">
        <v>145</v>
      </c>
      <c r="G9" s="8" t="s">
        <v>146</v>
      </c>
      <c r="H9" s="139" t="s">
        <v>693</v>
      </c>
      <c r="I9" s="128">
        <v>43282</v>
      </c>
      <c r="J9" s="128">
        <v>43464</v>
      </c>
      <c r="K9" s="124">
        <v>0</v>
      </c>
      <c r="L9" s="124">
        <v>0</v>
      </c>
      <c r="M9" s="124">
        <v>0.5</v>
      </c>
      <c r="N9" s="124">
        <v>1</v>
      </c>
      <c r="O9" s="124"/>
      <c r="P9" s="133"/>
      <c r="Q9" s="124">
        <v>0.4</v>
      </c>
      <c r="R9" s="116" t="s">
        <v>811</v>
      </c>
      <c r="S9" s="124">
        <v>0.6</v>
      </c>
      <c r="T9" s="116" t="s">
        <v>812</v>
      </c>
      <c r="U9" s="124">
        <v>1</v>
      </c>
      <c r="V9" s="116" t="s">
        <v>868</v>
      </c>
    </row>
  </sheetData>
  <mergeCells count="20">
    <mergeCell ref="A8:A9"/>
    <mergeCell ref="B8:B9"/>
    <mergeCell ref="A5:A7"/>
    <mergeCell ref="B5:B7"/>
    <mergeCell ref="C5:C7"/>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7"/>
  <sheetViews>
    <sheetView topLeftCell="A11" zoomScale="90" zoomScaleNormal="90" workbookViewId="0">
      <selection activeCell="Y8" sqref="Y8"/>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0" customWidth="1"/>
    <col min="9" max="10" width="16" customWidth="1"/>
    <col min="11" max="14" width="16.28515625" customWidth="1"/>
    <col min="15" max="16" width="0" hidden="1" customWidth="1"/>
    <col min="17" max="17" width="13.5703125" customWidth="1"/>
    <col min="18" max="18" width="23.140625" style="121" customWidth="1"/>
    <col min="19" max="19" width="13.5703125" customWidth="1"/>
    <col min="20" max="20" width="23.140625" style="121" customWidth="1"/>
    <col min="21" max="21" width="12.140625" customWidth="1"/>
    <col min="22" max="22" width="25.28515625" customWidth="1"/>
  </cols>
  <sheetData>
    <row r="1" spans="1:22" ht="28.5" customHeight="1"/>
    <row r="2" spans="1:22" ht="28.5" customHeight="1"/>
    <row r="4" spans="1:22" ht="33.75">
      <c r="A4" s="186" t="s">
        <v>717</v>
      </c>
      <c r="B4" s="187"/>
      <c r="C4" s="187"/>
      <c r="D4" s="187"/>
      <c r="E4" s="187"/>
      <c r="F4" s="187"/>
      <c r="G4" s="187"/>
      <c r="H4" s="187"/>
      <c r="I4" s="187"/>
      <c r="J4" s="187"/>
      <c r="K4" s="187"/>
      <c r="L4" s="187"/>
      <c r="M4" s="187"/>
      <c r="N4" s="187"/>
      <c r="O4" s="187"/>
      <c r="P4" s="187"/>
      <c r="Q4" s="187"/>
      <c r="R4" s="187"/>
      <c r="S4" s="187"/>
      <c r="T4" s="187"/>
      <c r="U4" s="187"/>
      <c r="V4" s="187"/>
    </row>
    <row r="5" spans="1:22" ht="30" customHeight="1">
      <c r="A5" s="195" t="s">
        <v>98</v>
      </c>
      <c r="B5" s="195" t="s">
        <v>74</v>
      </c>
      <c r="C5" s="195" t="s">
        <v>65</v>
      </c>
      <c r="D5" s="195" t="s">
        <v>66</v>
      </c>
      <c r="E5" s="195" t="s">
        <v>67</v>
      </c>
      <c r="F5" s="195" t="s">
        <v>68</v>
      </c>
      <c r="G5" s="195" t="s">
        <v>69</v>
      </c>
      <c r="H5" s="195" t="s">
        <v>653</v>
      </c>
      <c r="I5" s="249" t="s">
        <v>70</v>
      </c>
      <c r="J5" s="249"/>
      <c r="K5" s="195" t="s">
        <v>79</v>
      </c>
      <c r="L5" s="195"/>
      <c r="M5" s="195"/>
      <c r="N5" s="195"/>
      <c r="O5" s="188" t="s">
        <v>477</v>
      </c>
      <c r="P5" s="188"/>
      <c r="Q5" s="188"/>
      <c r="R5" s="188"/>
      <c r="S5" s="188"/>
      <c r="T5" s="188"/>
      <c r="U5" s="188"/>
      <c r="V5" s="188"/>
    </row>
    <row r="6" spans="1:22" ht="30" customHeight="1">
      <c r="A6" s="195"/>
      <c r="B6" s="195"/>
      <c r="C6" s="195"/>
      <c r="D6" s="195"/>
      <c r="E6" s="195"/>
      <c r="F6" s="195"/>
      <c r="G6" s="195"/>
      <c r="H6" s="195"/>
      <c r="I6" s="195" t="s">
        <v>71</v>
      </c>
      <c r="J6" s="195" t="s">
        <v>72</v>
      </c>
      <c r="K6" s="12" t="s">
        <v>75</v>
      </c>
      <c r="L6" s="12" t="s">
        <v>76</v>
      </c>
      <c r="M6" s="12" t="s">
        <v>77</v>
      </c>
      <c r="N6" s="12" t="s">
        <v>78</v>
      </c>
      <c r="O6" s="189" t="s">
        <v>75</v>
      </c>
      <c r="P6" s="189"/>
      <c r="Q6" s="189" t="s">
        <v>76</v>
      </c>
      <c r="R6" s="189"/>
      <c r="S6" s="189" t="s">
        <v>77</v>
      </c>
      <c r="T6" s="189"/>
      <c r="U6" s="189" t="s">
        <v>78</v>
      </c>
      <c r="V6" s="189"/>
    </row>
    <row r="7" spans="1:22" ht="45">
      <c r="A7" s="195"/>
      <c r="B7" s="195"/>
      <c r="C7" s="195"/>
      <c r="D7" s="195"/>
      <c r="E7" s="195"/>
      <c r="F7" s="195"/>
      <c r="G7" s="195"/>
      <c r="H7" s="195"/>
      <c r="I7" s="195"/>
      <c r="J7" s="195"/>
      <c r="K7" s="107" t="s">
        <v>64</v>
      </c>
      <c r="L7" s="107" t="s">
        <v>64</v>
      </c>
      <c r="M7" s="107" t="s">
        <v>64</v>
      </c>
      <c r="N7" s="107" t="s">
        <v>64</v>
      </c>
      <c r="O7" s="49" t="s">
        <v>479</v>
      </c>
      <c r="P7" s="110" t="s">
        <v>478</v>
      </c>
      <c r="Q7" s="49" t="s">
        <v>479</v>
      </c>
      <c r="R7" s="49" t="s">
        <v>478</v>
      </c>
      <c r="S7" s="49" t="s">
        <v>479</v>
      </c>
      <c r="T7" s="49" t="s">
        <v>478</v>
      </c>
      <c r="U7" s="49" t="s">
        <v>479</v>
      </c>
      <c r="V7" s="49" t="s">
        <v>478</v>
      </c>
    </row>
    <row r="8" spans="1:22" s="134" customFormat="1" ht="105">
      <c r="A8" s="181" t="s">
        <v>63</v>
      </c>
      <c r="B8" s="180" t="s">
        <v>63</v>
      </c>
      <c r="C8" s="154" t="s">
        <v>714</v>
      </c>
      <c r="D8" s="124">
        <v>0.3</v>
      </c>
      <c r="E8" s="129" t="s">
        <v>100</v>
      </c>
      <c r="F8" s="117">
        <v>1</v>
      </c>
      <c r="G8" s="155" t="s">
        <v>716</v>
      </c>
      <c r="H8" s="139" t="s">
        <v>694</v>
      </c>
      <c r="I8" s="128">
        <v>43101</v>
      </c>
      <c r="J8" s="14">
        <v>43373</v>
      </c>
      <c r="K8" s="106">
        <v>0.15</v>
      </c>
      <c r="L8" s="106">
        <v>0.5</v>
      </c>
      <c r="M8" s="106">
        <v>0.75</v>
      </c>
      <c r="N8" s="106">
        <v>1</v>
      </c>
      <c r="O8" s="106"/>
      <c r="P8" s="133"/>
      <c r="Q8" s="106">
        <v>0.2</v>
      </c>
      <c r="R8" s="116" t="s">
        <v>813</v>
      </c>
      <c r="S8" s="106">
        <v>0.2</v>
      </c>
      <c r="T8" s="116" t="s">
        <v>813</v>
      </c>
      <c r="U8" s="106">
        <v>0.5</v>
      </c>
      <c r="V8" s="116" t="s">
        <v>870</v>
      </c>
    </row>
    <row r="9" spans="1:22" s="134" customFormat="1" ht="111" customHeight="1">
      <c r="A9" s="181"/>
      <c r="B9" s="180"/>
      <c r="C9" s="252" t="s">
        <v>715</v>
      </c>
      <c r="D9" s="250">
        <v>0.3</v>
      </c>
      <c r="E9" s="129" t="s">
        <v>100</v>
      </c>
      <c r="F9" s="117">
        <v>1</v>
      </c>
      <c r="G9" s="130" t="s">
        <v>715</v>
      </c>
      <c r="H9" s="139" t="s">
        <v>696</v>
      </c>
      <c r="I9" s="128">
        <v>43101</v>
      </c>
      <c r="J9" s="14">
        <v>43465</v>
      </c>
      <c r="K9" s="106">
        <v>0.25</v>
      </c>
      <c r="L9" s="106">
        <v>0.5</v>
      </c>
      <c r="M9" s="106">
        <v>0.75</v>
      </c>
      <c r="N9" s="106">
        <v>1</v>
      </c>
      <c r="O9" s="106"/>
      <c r="P9" s="133"/>
      <c r="Q9" s="156">
        <v>0.33300000000000002</v>
      </c>
      <c r="R9" s="116" t="s">
        <v>725</v>
      </c>
      <c r="S9" s="106">
        <v>0.5</v>
      </c>
      <c r="T9" s="116" t="s">
        <v>814</v>
      </c>
      <c r="U9" s="106">
        <v>1</v>
      </c>
      <c r="V9" s="116" t="s">
        <v>814</v>
      </c>
    </row>
    <row r="10" spans="1:22" s="134" customFormat="1" ht="141.75" customHeight="1">
      <c r="A10" s="181"/>
      <c r="B10" s="180"/>
      <c r="C10" s="253"/>
      <c r="D10" s="251"/>
      <c r="E10" s="129" t="s">
        <v>100</v>
      </c>
      <c r="F10" s="117">
        <v>1</v>
      </c>
      <c r="G10" s="130" t="s">
        <v>695</v>
      </c>
      <c r="H10" s="139" t="s">
        <v>697</v>
      </c>
      <c r="I10" s="128">
        <v>43101</v>
      </c>
      <c r="J10" s="14">
        <v>43465</v>
      </c>
      <c r="K10" s="106">
        <v>0.25</v>
      </c>
      <c r="L10" s="106">
        <v>0.5</v>
      </c>
      <c r="M10" s="106">
        <v>0.75</v>
      </c>
      <c r="N10" s="106">
        <v>1</v>
      </c>
      <c r="O10" s="106"/>
      <c r="P10" s="133"/>
      <c r="Q10" s="106">
        <v>0.15</v>
      </c>
      <c r="R10" s="116" t="s">
        <v>730</v>
      </c>
      <c r="S10" s="106">
        <v>0.4</v>
      </c>
      <c r="T10" s="116" t="s">
        <v>815</v>
      </c>
      <c r="U10" s="106">
        <v>1</v>
      </c>
      <c r="V10" s="116" t="s">
        <v>871</v>
      </c>
    </row>
    <row r="11" spans="1:22" s="134" customFormat="1" ht="101.25" customHeight="1">
      <c r="A11" s="181"/>
      <c r="B11" s="180"/>
      <c r="C11" s="154" t="s">
        <v>156</v>
      </c>
      <c r="D11" s="124">
        <v>0.2</v>
      </c>
      <c r="E11" s="129" t="s">
        <v>100</v>
      </c>
      <c r="F11" s="117">
        <v>1</v>
      </c>
      <c r="G11" s="130" t="s">
        <v>97</v>
      </c>
      <c r="H11" s="139" t="s">
        <v>698</v>
      </c>
      <c r="I11" s="128">
        <v>43101</v>
      </c>
      <c r="J11" s="14">
        <v>43465</v>
      </c>
      <c r="K11" s="106">
        <v>0.25</v>
      </c>
      <c r="L11" s="106">
        <v>0.5</v>
      </c>
      <c r="M11" s="106">
        <v>0.75</v>
      </c>
      <c r="N11" s="106">
        <v>1</v>
      </c>
      <c r="O11" s="106"/>
      <c r="P11" s="133"/>
      <c r="Q11" s="106">
        <v>0.2</v>
      </c>
      <c r="R11" s="116" t="s">
        <v>724</v>
      </c>
      <c r="S11" s="106">
        <v>0.35</v>
      </c>
      <c r="T11" s="116" t="s">
        <v>816</v>
      </c>
      <c r="U11" s="106">
        <v>0.6</v>
      </c>
      <c r="V11" s="116" t="s">
        <v>850</v>
      </c>
    </row>
    <row r="12" spans="1:22" s="134" customFormat="1" ht="113.25" customHeight="1">
      <c r="A12" s="181"/>
      <c r="B12" s="180"/>
      <c r="C12" s="154" t="s">
        <v>157</v>
      </c>
      <c r="D12" s="124">
        <v>0.2</v>
      </c>
      <c r="E12" s="129" t="s">
        <v>100</v>
      </c>
      <c r="F12" s="117">
        <v>1</v>
      </c>
      <c r="G12" s="130" t="s">
        <v>700</v>
      </c>
      <c r="H12" s="139" t="s">
        <v>699</v>
      </c>
      <c r="I12" s="128">
        <v>43101</v>
      </c>
      <c r="J12" s="14">
        <v>43465</v>
      </c>
      <c r="K12" s="106">
        <v>0.25</v>
      </c>
      <c r="L12" s="106">
        <v>0.5</v>
      </c>
      <c r="M12" s="106">
        <v>0.75</v>
      </c>
      <c r="N12" s="106">
        <v>1</v>
      </c>
      <c r="O12" s="106"/>
      <c r="P12" s="133"/>
      <c r="Q12" s="106">
        <v>0</v>
      </c>
      <c r="R12" s="116" t="s">
        <v>817</v>
      </c>
      <c r="S12" s="106">
        <v>0.3</v>
      </c>
      <c r="T12" s="116" t="s">
        <v>818</v>
      </c>
      <c r="U12" s="106">
        <v>0.75</v>
      </c>
      <c r="V12" s="116" t="s">
        <v>872</v>
      </c>
    </row>
    <row r="13" spans="1:22" s="134" customFormat="1">
      <c r="R13" s="157"/>
      <c r="T13" s="157"/>
    </row>
    <row r="14" spans="1:22" s="134" customFormat="1">
      <c r="R14" s="157"/>
      <c r="T14" s="157"/>
    </row>
    <row r="15" spans="1:22" s="134" customFormat="1">
      <c r="R15" s="157"/>
      <c r="T15" s="157"/>
    </row>
    <row r="16" spans="1:22" s="134" customFormat="1">
      <c r="R16" s="157"/>
      <c r="T16" s="157"/>
    </row>
    <row r="17" spans="18:20" s="134" customFormat="1">
      <c r="R17" s="157"/>
      <c r="T17" s="157"/>
    </row>
  </sheetData>
  <mergeCells count="22">
    <mergeCell ref="D9:D10"/>
    <mergeCell ref="A8:A12"/>
    <mergeCell ref="B8:B12"/>
    <mergeCell ref="A5:A7"/>
    <mergeCell ref="B5:B7"/>
    <mergeCell ref="C5:C7"/>
    <mergeCell ref="C9:C1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258" t="s">
        <v>13</v>
      </c>
      <c r="B1" s="257" t="s">
        <v>5</v>
      </c>
      <c r="C1" s="258" t="s">
        <v>14</v>
      </c>
      <c r="D1" s="258" t="s">
        <v>12</v>
      </c>
      <c r="E1" s="258" t="s">
        <v>17</v>
      </c>
      <c r="F1" s="258" t="s">
        <v>15</v>
      </c>
      <c r="G1" s="258" t="s">
        <v>11</v>
      </c>
      <c r="H1" s="257" t="s">
        <v>10</v>
      </c>
      <c r="I1" s="254" t="s">
        <v>2</v>
      </c>
      <c r="J1" s="256"/>
      <c r="K1" s="254" t="s">
        <v>3</v>
      </c>
      <c r="L1" s="255"/>
      <c r="M1" s="255"/>
      <c r="N1" s="255"/>
      <c r="O1" s="256"/>
    </row>
    <row r="2" spans="1:15" ht="90">
      <c r="A2" s="259"/>
      <c r="B2" s="257"/>
      <c r="C2" s="259"/>
      <c r="D2" s="259"/>
      <c r="E2" s="259"/>
      <c r="F2" s="259"/>
      <c r="G2" s="259"/>
      <c r="H2" s="257"/>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F8411-93EC-4201-A614-F2C25C7AFA34}">
  <ds:schemaRefs>
    <ds:schemaRef ds:uri="http://purl.org/dc/elements/1.1/"/>
    <ds:schemaRef ds:uri="bbb1532b-ab18-4e7b-be3e-fa8e2303545f"/>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Planeación</cp:lastModifiedBy>
  <cp:lastPrinted>2017-10-26T15:22:21Z</cp:lastPrinted>
  <dcterms:created xsi:type="dcterms:W3CDTF">2008-08-05T17:06:18Z</dcterms:created>
  <dcterms:modified xsi:type="dcterms:W3CDTF">2019-01-30T19:43:31Z</dcterms:modified>
</cp:coreProperties>
</file>